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ERN BalanceConnection\"/>
    </mc:Choice>
  </mc:AlternateContent>
  <bookViews>
    <workbookView xWindow="120" yWindow="90" windowWidth="14055" windowHeight="9270" activeTab="1"/>
  </bookViews>
  <sheets>
    <sheet name="Messung" sheetId="8" r:id="rId1"/>
    <sheet name="Auswertung" sheetId="9" r:id="rId2"/>
  </sheets>
  <definedNames>
    <definedName name="_xlnm.Print_Area" localSheetId="1">Auswertung!$A$1:$L$166</definedName>
    <definedName name="_xlnm.Print_Area" localSheetId="0">Messung!$A$1:$L$842</definedName>
  </definedNames>
  <calcPr calcId="152511"/>
</workbook>
</file>

<file path=xl/calcChain.xml><?xml version="1.0" encoding="utf-8"?>
<calcChain xmlns="http://schemas.openxmlformats.org/spreadsheetml/2006/main">
  <c r="G353" i="8" l="1"/>
  <c r="G659" i="8"/>
  <c r="G614" i="8"/>
  <c r="G615" i="8"/>
  <c r="G468" i="8"/>
  <c r="G50" i="8" l="1"/>
  <c r="H50" i="8"/>
  <c r="H842" i="8"/>
  <c r="G842" i="8"/>
  <c r="H841" i="8"/>
  <c r="G841" i="8"/>
  <c r="H840" i="8"/>
  <c r="G840" i="8"/>
  <c r="H839" i="8"/>
  <c r="G839" i="8"/>
  <c r="H838" i="8"/>
  <c r="G838" i="8"/>
  <c r="H837" i="8"/>
  <c r="G837" i="8"/>
  <c r="H836" i="8"/>
  <c r="G836" i="8"/>
  <c r="H835" i="8"/>
  <c r="G835" i="8"/>
  <c r="H834" i="8"/>
  <c r="G834" i="8"/>
  <c r="H833" i="8"/>
  <c r="G833" i="8"/>
  <c r="H832" i="8"/>
  <c r="G832" i="8"/>
  <c r="H829" i="8"/>
  <c r="G829" i="8"/>
  <c r="H828" i="8"/>
  <c r="G828" i="8"/>
  <c r="H827" i="8"/>
  <c r="G827" i="8"/>
  <c r="H826" i="8"/>
  <c r="G826" i="8"/>
  <c r="H825" i="8"/>
  <c r="G825" i="8"/>
  <c r="H824" i="8"/>
  <c r="G824" i="8"/>
  <c r="H823" i="8"/>
  <c r="G823" i="8"/>
  <c r="H822" i="8"/>
  <c r="G822" i="8"/>
  <c r="H821" i="8"/>
  <c r="G821" i="8"/>
  <c r="H820" i="8"/>
  <c r="G820" i="8"/>
  <c r="H819" i="8"/>
  <c r="G819" i="8"/>
  <c r="H818" i="8"/>
  <c r="G818" i="8"/>
  <c r="H817" i="8"/>
  <c r="G817" i="8"/>
  <c r="H816" i="8"/>
  <c r="G816" i="8"/>
  <c r="H815" i="8"/>
  <c r="G815" i="8"/>
  <c r="H814" i="8"/>
  <c r="G814" i="8"/>
  <c r="H813" i="8"/>
  <c r="G813" i="8"/>
  <c r="H812" i="8"/>
  <c r="G812" i="8"/>
  <c r="H811" i="8"/>
  <c r="G811" i="8"/>
  <c r="H810" i="8"/>
  <c r="G810" i="8"/>
  <c r="H809" i="8"/>
  <c r="G809" i="8"/>
  <c r="H808" i="8"/>
  <c r="G808" i="8"/>
  <c r="H807" i="8"/>
  <c r="G807" i="8"/>
  <c r="H806" i="8"/>
  <c r="G806" i="8"/>
  <c r="H805" i="8"/>
  <c r="G805" i="8"/>
  <c r="H802" i="8"/>
  <c r="G802" i="8"/>
  <c r="H801" i="8"/>
  <c r="G801" i="8"/>
  <c r="H800" i="8"/>
  <c r="G800" i="8"/>
  <c r="H799" i="8"/>
  <c r="G799" i="8"/>
  <c r="H798" i="8"/>
  <c r="G798" i="8"/>
  <c r="H797" i="8"/>
  <c r="G797" i="8"/>
  <c r="H796" i="8"/>
  <c r="G796" i="8"/>
  <c r="H795" i="8"/>
  <c r="G795" i="8"/>
  <c r="H794" i="8"/>
  <c r="G794" i="8"/>
  <c r="H793" i="8"/>
  <c r="G793" i="8"/>
  <c r="H792" i="8"/>
  <c r="G792" i="8"/>
  <c r="H791" i="8"/>
  <c r="G791" i="8"/>
  <c r="H786" i="8"/>
  <c r="G786" i="8"/>
  <c r="H785" i="8"/>
  <c r="G785" i="8"/>
  <c r="H784" i="8"/>
  <c r="G784" i="8"/>
  <c r="H783" i="8"/>
  <c r="G783" i="8"/>
  <c r="H782" i="8"/>
  <c r="G782" i="8"/>
  <c r="H781" i="8"/>
  <c r="G781" i="8"/>
  <c r="H780" i="8"/>
  <c r="G780" i="8"/>
  <c r="H779" i="8"/>
  <c r="G779" i="8"/>
  <c r="H778" i="8"/>
  <c r="G778" i="8"/>
  <c r="H777" i="8"/>
  <c r="G777" i="8"/>
  <c r="H776" i="8"/>
  <c r="G776" i="8"/>
  <c r="H775" i="8"/>
  <c r="G775" i="8"/>
  <c r="H774" i="8"/>
  <c r="G774" i="8"/>
  <c r="H773" i="8"/>
  <c r="G773" i="8"/>
  <c r="H770" i="8"/>
  <c r="G770" i="8"/>
  <c r="H769" i="8"/>
  <c r="G769" i="8"/>
  <c r="H768" i="8"/>
  <c r="G768" i="8"/>
  <c r="H767" i="8"/>
  <c r="G767" i="8"/>
  <c r="H766" i="8"/>
  <c r="G766" i="8"/>
  <c r="H765" i="8"/>
  <c r="G765" i="8"/>
  <c r="H764" i="8"/>
  <c r="G764" i="8"/>
  <c r="H763" i="8"/>
  <c r="G763" i="8"/>
  <c r="H762" i="8"/>
  <c r="G762" i="8"/>
  <c r="H761" i="8"/>
  <c r="G761" i="8"/>
  <c r="H760" i="8"/>
  <c r="G760" i="8"/>
  <c r="H759" i="8"/>
  <c r="G759" i="8"/>
  <c r="H758" i="8"/>
  <c r="G758" i="8"/>
  <c r="H755" i="8"/>
  <c r="G755" i="8"/>
  <c r="H754" i="8"/>
  <c r="G754" i="8"/>
  <c r="H753" i="8"/>
  <c r="G753" i="8"/>
  <c r="H752" i="8"/>
  <c r="G752" i="8"/>
  <c r="H751" i="8"/>
  <c r="G751" i="8"/>
  <c r="H750" i="8"/>
  <c r="G750" i="8"/>
  <c r="H749" i="8"/>
  <c r="G749" i="8"/>
  <c r="H748" i="8"/>
  <c r="G748" i="8"/>
  <c r="H747" i="8"/>
  <c r="G747" i="8"/>
  <c r="H746" i="8"/>
  <c r="G746" i="8"/>
  <c r="H745" i="8"/>
  <c r="G745" i="8"/>
  <c r="H744" i="8"/>
  <c r="G744" i="8"/>
  <c r="H743" i="8"/>
  <c r="G743" i="8"/>
  <c r="H742" i="8"/>
  <c r="G742" i="8"/>
  <c r="H741" i="8"/>
  <c r="G741" i="8"/>
  <c r="H740" i="8"/>
  <c r="G740" i="8"/>
  <c r="H739" i="8"/>
  <c r="G739" i="8"/>
  <c r="H738" i="8"/>
  <c r="G738" i="8"/>
  <c r="H737" i="8"/>
  <c r="G737" i="8"/>
  <c r="H736" i="8"/>
  <c r="G736" i="8"/>
  <c r="H735" i="8"/>
  <c r="G735" i="8"/>
  <c r="H734" i="8"/>
  <c r="G734" i="8"/>
  <c r="H733" i="8"/>
  <c r="G733" i="8"/>
  <c r="H730" i="8"/>
  <c r="G730" i="8"/>
  <c r="H729" i="8"/>
  <c r="G729" i="8"/>
  <c r="H728" i="8"/>
  <c r="G728" i="8"/>
  <c r="H727" i="8"/>
  <c r="G727" i="8"/>
  <c r="H726" i="8"/>
  <c r="G726" i="8"/>
  <c r="H725" i="8"/>
  <c r="G725" i="8"/>
  <c r="H724" i="8"/>
  <c r="G724" i="8"/>
  <c r="H723" i="8"/>
  <c r="G723" i="8"/>
  <c r="H722" i="8"/>
  <c r="G722" i="8"/>
  <c r="H721" i="8"/>
  <c r="G721" i="8"/>
  <c r="H720" i="8"/>
  <c r="G720" i="8"/>
  <c r="H719" i="8"/>
  <c r="G719" i="8"/>
  <c r="H718" i="8"/>
  <c r="G718" i="8"/>
  <c r="H717" i="8"/>
  <c r="G717" i="8"/>
  <c r="H714" i="8"/>
  <c r="G714" i="8"/>
  <c r="H713" i="8"/>
  <c r="G713" i="8"/>
  <c r="H712" i="8"/>
  <c r="G712" i="8"/>
  <c r="H711" i="8"/>
  <c r="G711" i="8"/>
  <c r="H710" i="8"/>
  <c r="G710" i="8"/>
  <c r="H709" i="8"/>
  <c r="G709" i="8"/>
  <c r="H708" i="8"/>
  <c r="G708" i="8"/>
  <c r="H707" i="8"/>
  <c r="G707" i="8"/>
  <c r="H706" i="8"/>
  <c r="G706" i="8"/>
  <c r="H705" i="8"/>
  <c r="G705" i="8"/>
  <c r="H704" i="8"/>
  <c r="G704" i="8"/>
  <c r="H701" i="8"/>
  <c r="G701" i="8"/>
  <c r="H700" i="8"/>
  <c r="G700" i="8"/>
  <c r="H699" i="8"/>
  <c r="G699" i="8"/>
  <c r="H698" i="8"/>
  <c r="G698" i="8"/>
  <c r="H697" i="8"/>
  <c r="G697" i="8"/>
  <c r="H696" i="8"/>
  <c r="G696" i="8"/>
  <c r="H695" i="8"/>
  <c r="G695" i="8"/>
  <c r="H694" i="8"/>
  <c r="G694" i="8"/>
  <c r="H693" i="8"/>
  <c r="G693" i="8"/>
  <c r="H692" i="8"/>
  <c r="G692" i="8"/>
  <c r="H691" i="8"/>
  <c r="G691" i="8"/>
  <c r="H690" i="8"/>
  <c r="G690" i="8"/>
  <c r="H687" i="8"/>
  <c r="G687" i="8"/>
  <c r="H686" i="8"/>
  <c r="G686" i="8"/>
  <c r="H685" i="8"/>
  <c r="G685" i="8"/>
  <c r="H684" i="8"/>
  <c r="G684" i="8"/>
  <c r="H683" i="8"/>
  <c r="G683" i="8"/>
  <c r="H682" i="8"/>
  <c r="G682" i="8"/>
  <c r="H681" i="8"/>
  <c r="G681" i="8"/>
  <c r="H680" i="8"/>
  <c r="G680" i="8"/>
  <c r="H679" i="8"/>
  <c r="G679" i="8"/>
  <c r="H678" i="8"/>
  <c r="G678" i="8"/>
  <c r="H677" i="8"/>
  <c r="G677" i="8"/>
  <c r="H676" i="8"/>
  <c r="G676" i="8"/>
  <c r="H675" i="8"/>
  <c r="G675" i="8"/>
  <c r="H674" i="8"/>
  <c r="G674" i="8"/>
  <c r="H671" i="8"/>
  <c r="G671" i="8"/>
  <c r="H670" i="8"/>
  <c r="G670" i="8"/>
  <c r="H669" i="8"/>
  <c r="G669" i="8"/>
  <c r="H668" i="8"/>
  <c r="G668" i="8"/>
  <c r="H667" i="8"/>
  <c r="G667" i="8"/>
  <c r="H666" i="8"/>
  <c r="G666" i="8"/>
  <c r="H665" i="8"/>
  <c r="G665" i="8"/>
  <c r="H664" i="8"/>
  <c r="G664" i="8"/>
  <c r="H663" i="8"/>
  <c r="G663" i="8"/>
  <c r="H662" i="8"/>
  <c r="G662" i="8"/>
  <c r="H661" i="8"/>
  <c r="G661" i="8"/>
  <c r="H660" i="8"/>
  <c r="G660" i="8"/>
  <c r="H659" i="8"/>
  <c r="H656" i="8"/>
  <c r="G656" i="8"/>
  <c r="H655" i="8"/>
  <c r="G655" i="8"/>
  <c r="H654" i="8"/>
  <c r="G654" i="8"/>
  <c r="H653" i="8"/>
  <c r="G653" i="8"/>
  <c r="H652" i="8"/>
  <c r="G652" i="8"/>
  <c r="H651" i="8"/>
  <c r="G651" i="8"/>
  <c r="H650" i="8"/>
  <c r="G650" i="8"/>
  <c r="H649" i="8"/>
  <c r="G649" i="8"/>
  <c r="H648" i="8"/>
  <c r="G648" i="8"/>
  <c r="H647" i="8"/>
  <c r="G647" i="8"/>
  <c r="H646" i="8"/>
  <c r="G646" i="8"/>
  <c r="H645" i="8"/>
  <c r="G645" i="8"/>
  <c r="H644" i="8"/>
  <c r="G644" i="8"/>
  <c r="H641" i="8"/>
  <c r="G641" i="8"/>
  <c r="H640" i="8"/>
  <c r="G640" i="8"/>
  <c r="H639" i="8"/>
  <c r="G639" i="8"/>
  <c r="H638" i="8"/>
  <c r="G638" i="8"/>
  <c r="H637" i="8"/>
  <c r="G637" i="8"/>
  <c r="H636" i="8"/>
  <c r="G636" i="8"/>
  <c r="H635" i="8"/>
  <c r="G635" i="8"/>
  <c r="H634" i="8"/>
  <c r="G634" i="8"/>
  <c r="H633" i="8"/>
  <c r="G633" i="8"/>
  <c r="H632" i="8"/>
  <c r="G632" i="8"/>
  <c r="H631" i="8"/>
  <c r="G631" i="8"/>
  <c r="H630" i="8"/>
  <c r="G630" i="8"/>
  <c r="H629" i="8"/>
  <c r="G629" i="8"/>
  <c r="H628" i="8"/>
  <c r="G628" i="8"/>
  <c r="H625" i="8"/>
  <c r="G625" i="8"/>
  <c r="H624" i="8"/>
  <c r="G624" i="8"/>
  <c r="H623" i="8"/>
  <c r="G623" i="8"/>
  <c r="H622" i="8"/>
  <c r="G622" i="8"/>
  <c r="H621" i="8"/>
  <c r="G621" i="8"/>
  <c r="H620" i="8"/>
  <c r="G620" i="8"/>
  <c r="H619" i="8"/>
  <c r="G619" i="8"/>
  <c r="H618" i="8"/>
  <c r="G618" i="8"/>
  <c r="H617" i="8"/>
  <c r="G617" i="8"/>
  <c r="H616" i="8"/>
  <c r="G616" i="8"/>
  <c r="H615" i="8"/>
  <c r="H614" i="8"/>
  <c r="H611" i="8"/>
  <c r="G611" i="8"/>
  <c r="H610" i="8"/>
  <c r="G610" i="8"/>
  <c r="H609" i="8"/>
  <c r="G609" i="8"/>
  <c r="H608" i="8"/>
  <c r="G608" i="8"/>
  <c r="H607" i="8"/>
  <c r="G607" i="8"/>
  <c r="H606" i="8"/>
  <c r="G606" i="8"/>
  <c r="H605" i="8"/>
  <c r="G605" i="8"/>
  <c r="H604" i="8"/>
  <c r="G604" i="8"/>
  <c r="H603" i="8"/>
  <c r="G603" i="8"/>
  <c r="H602" i="8"/>
  <c r="G602" i="8"/>
  <c r="H601" i="8"/>
  <c r="G601" i="8"/>
  <c r="H600" i="8"/>
  <c r="G600" i="8"/>
  <c r="H597" i="8"/>
  <c r="G597" i="8"/>
  <c r="H596" i="8"/>
  <c r="G596" i="8"/>
  <c r="H595" i="8"/>
  <c r="G595" i="8"/>
  <c r="H594" i="8"/>
  <c r="G594" i="8"/>
  <c r="H593" i="8"/>
  <c r="G593" i="8"/>
  <c r="H592" i="8"/>
  <c r="G592" i="8"/>
  <c r="H591" i="8"/>
  <c r="G591" i="8"/>
  <c r="H590" i="8"/>
  <c r="G590" i="8"/>
  <c r="H589" i="8"/>
  <c r="G589" i="8"/>
  <c r="H588" i="8"/>
  <c r="G588" i="8"/>
  <c r="H587" i="8"/>
  <c r="G587" i="8"/>
  <c r="H586" i="8"/>
  <c r="G586" i="8"/>
  <c r="H583" i="8"/>
  <c r="G583" i="8"/>
  <c r="H582" i="8"/>
  <c r="G582" i="8"/>
  <c r="H581" i="8"/>
  <c r="G581" i="8"/>
  <c r="H580" i="8"/>
  <c r="G580" i="8"/>
  <c r="H579" i="8"/>
  <c r="G579" i="8"/>
  <c r="H578" i="8"/>
  <c r="G578" i="8"/>
  <c r="H577" i="8"/>
  <c r="G577" i="8"/>
  <c r="H576" i="8"/>
  <c r="G576" i="8"/>
  <c r="H575" i="8"/>
  <c r="G575" i="8"/>
  <c r="H574" i="8"/>
  <c r="G574" i="8"/>
  <c r="H573" i="8"/>
  <c r="G573" i="8"/>
  <c r="H572" i="8"/>
  <c r="G572" i="8"/>
  <c r="H571" i="8"/>
  <c r="G571" i="8"/>
  <c r="H570" i="8"/>
  <c r="G570" i="8"/>
  <c r="H567" i="8"/>
  <c r="G567" i="8"/>
  <c r="H566" i="8"/>
  <c r="G566" i="8"/>
  <c r="H565" i="8"/>
  <c r="G565" i="8"/>
  <c r="H564" i="8"/>
  <c r="G564" i="8"/>
  <c r="H563" i="8"/>
  <c r="G563" i="8"/>
  <c r="H562" i="8"/>
  <c r="G562" i="8"/>
  <c r="H561" i="8"/>
  <c r="G561" i="8"/>
  <c r="H560" i="8"/>
  <c r="G560" i="8"/>
  <c r="H559" i="8"/>
  <c r="G559" i="8"/>
  <c r="H558" i="8"/>
  <c r="G558" i="8"/>
  <c r="H557" i="8"/>
  <c r="G557" i="8"/>
  <c r="H556" i="8"/>
  <c r="G556" i="8"/>
  <c r="H555" i="8"/>
  <c r="G555" i="8"/>
  <c r="H552" i="8"/>
  <c r="G552" i="8"/>
  <c r="H551" i="8"/>
  <c r="G551" i="8"/>
  <c r="H550" i="8"/>
  <c r="G550" i="8"/>
  <c r="H549" i="8"/>
  <c r="G549" i="8"/>
  <c r="H548" i="8"/>
  <c r="G548" i="8"/>
  <c r="H547" i="8"/>
  <c r="G547" i="8"/>
  <c r="H546" i="8"/>
  <c r="G546" i="8"/>
  <c r="H545" i="8"/>
  <c r="G545" i="8"/>
  <c r="H544" i="8"/>
  <c r="G544" i="8"/>
  <c r="H543" i="8"/>
  <c r="G543" i="8"/>
  <c r="H542" i="8"/>
  <c r="G542" i="8"/>
  <c r="H541" i="8"/>
  <c r="G541" i="8"/>
  <c r="H540" i="8"/>
  <c r="G540" i="8"/>
  <c r="H537" i="8"/>
  <c r="G537" i="8"/>
  <c r="H536" i="8"/>
  <c r="G536" i="8"/>
  <c r="H535" i="8"/>
  <c r="G535" i="8"/>
  <c r="H534" i="8"/>
  <c r="G534" i="8"/>
  <c r="H533" i="8"/>
  <c r="G533" i="8"/>
  <c r="H532" i="8"/>
  <c r="G532" i="8"/>
  <c r="H531" i="8"/>
  <c r="G531" i="8"/>
  <c r="H530" i="8"/>
  <c r="G530" i="8"/>
  <c r="H529" i="8"/>
  <c r="G529" i="8"/>
  <c r="H528" i="8"/>
  <c r="G528" i="8"/>
  <c r="H527" i="8"/>
  <c r="G527" i="8"/>
  <c r="H526" i="8"/>
  <c r="G526" i="8"/>
  <c r="H523" i="8"/>
  <c r="G523" i="8"/>
  <c r="H522" i="8"/>
  <c r="G522" i="8"/>
  <c r="H521" i="8"/>
  <c r="G521" i="8"/>
  <c r="H520" i="8"/>
  <c r="G520" i="8"/>
  <c r="H519" i="8"/>
  <c r="G519" i="8"/>
  <c r="H518" i="8"/>
  <c r="G518" i="8"/>
  <c r="H517" i="8"/>
  <c r="G517" i="8"/>
  <c r="H516" i="8"/>
  <c r="G516" i="8"/>
  <c r="H515" i="8"/>
  <c r="G515" i="8"/>
  <c r="H514" i="8"/>
  <c r="G514" i="8"/>
  <c r="H513" i="8"/>
  <c r="G513" i="8"/>
  <c r="H512" i="8"/>
  <c r="G512" i="8"/>
  <c r="H511" i="8"/>
  <c r="G511" i="8"/>
  <c r="H508" i="8"/>
  <c r="G508" i="8"/>
  <c r="H507" i="8"/>
  <c r="G507" i="8"/>
  <c r="H506" i="8"/>
  <c r="G506" i="8"/>
  <c r="H505" i="8"/>
  <c r="G505" i="8"/>
  <c r="H504" i="8"/>
  <c r="G504" i="8"/>
  <c r="H503" i="8"/>
  <c r="G503" i="8"/>
  <c r="H502" i="8"/>
  <c r="G502" i="8"/>
  <c r="H501" i="8"/>
  <c r="G501" i="8"/>
  <c r="H500" i="8"/>
  <c r="G500" i="8"/>
  <c r="H499" i="8"/>
  <c r="G499" i="8"/>
  <c r="H498" i="8"/>
  <c r="G498" i="8"/>
  <c r="H495" i="8"/>
  <c r="G495" i="8"/>
  <c r="H494" i="8"/>
  <c r="G494" i="8"/>
  <c r="H493" i="8"/>
  <c r="G493" i="8"/>
  <c r="H492" i="8"/>
  <c r="G492" i="8"/>
  <c r="H491" i="8"/>
  <c r="G491" i="8"/>
  <c r="H490" i="8"/>
  <c r="G490" i="8"/>
  <c r="H489" i="8"/>
  <c r="G489" i="8"/>
  <c r="H488" i="8"/>
  <c r="G488" i="8"/>
  <c r="H487" i="8"/>
  <c r="G487" i="8"/>
  <c r="H486" i="8"/>
  <c r="G486" i="8"/>
  <c r="H485" i="8"/>
  <c r="G485" i="8"/>
  <c r="H484" i="8"/>
  <c r="G484" i="8"/>
  <c r="H483" i="8"/>
  <c r="G483" i="8"/>
  <c r="H480" i="8"/>
  <c r="G480" i="8"/>
  <c r="H479" i="8"/>
  <c r="G479" i="8"/>
  <c r="H478" i="8"/>
  <c r="G478" i="8"/>
  <c r="H477" i="8"/>
  <c r="G477" i="8"/>
  <c r="H476" i="8"/>
  <c r="G476" i="8"/>
  <c r="H475" i="8"/>
  <c r="G475" i="8"/>
  <c r="H474" i="8"/>
  <c r="G474" i="8"/>
  <c r="H473" i="8"/>
  <c r="G473" i="8"/>
  <c r="H472" i="8"/>
  <c r="G472" i="8"/>
  <c r="H471" i="8"/>
  <c r="G471" i="8"/>
  <c r="H470" i="8"/>
  <c r="G470" i="8"/>
  <c r="H469" i="8"/>
  <c r="G469" i="8"/>
  <c r="H468" i="8"/>
  <c r="H465" i="8"/>
  <c r="G465" i="8"/>
  <c r="H464" i="8"/>
  <c r="G464" i="8"/>
  <c r="H463" i="8"/>
  <c r="G463" i="8"/>
  <c r="H462" i="8"/>
  <c r="G462" i="8"/>
  <c r="H461" i="8"/>
  <c r="G461" i="8"/>
  <c r="H460" i="8"/>
  <c r="G460" i="8"/>
  <c r="H459" i="8"/>
  <c r="G459" i="8"/>
  <c r="H458" i="8"/>
  <c r="G458" i="8"/>
  <c r="H457" i="8"/>
  <c r="G457" i="8"/>
  <c r="H456" i="8"/>
  <c r="G456" i="8"/>
  <c r="H455" i="8"/>
  <c r="G455" i="8"/>
  <c r="H454" i="8"/>
  <c r="G454" i="8"/>
  <c r="H453" i="8"/>
  <c r="G453" i="8"/>
  <c r="H452" i="8"/>
  <c r="G452" i="8"/>
  <c r="H449" i="8"/>
  <c r="G449" i="8"/>
  <c r="H448" i="8"/>
  <c r="G448" i="8"/>
  <c r="H447" i="8"/>
  <c r="G447" i="8"/>
  <c r="H446" i="8"/>
  <c r="G446" i="8"/>
  <c r="H445" i="8"/>
  <c r="G445" i="8"/>
  <c r="H444" i="8"/>
  <c r="G444" i="8"/>
  <c r="H443" i="8"/>
  <c r="G443" i="8"/>
  <c r="H442" i="8"/>
  <c r="G442" i="8"/>
  <c r="H441" i="8"/>
  <c r="G441" i="8"/>
  <c r="H440" i="8"/>
  <c r="G440" i="8"/>
  <c r="H439" i="8"/>
  <c r="G439" i="8"/>
  <c r="H438" i="8"/>
  <c r="G438" i="8"/>
  <c r="H435" i="8"/>
  <c r="G435" i="8"/>
  <c r="H434" i="8"/>
  <c r="G434" i="8"/>
  <c r="H433" i="8"/>
  <c r="G433" i="8"/>
  <c r="H432" i="8"/>
  <c r="G432" i="8"/>
  <c r="H431" i="8"/>
  <c r="G431" i="8"/>
  <c r="H430" i="8"/>
  <c r="G430" i="8"/>
  <c r="H429" i="8"/>
  <c r="G429" i="8"/>
  <c r="H428" i="8"/>
  <c r="G428" i="8"/>
  <c r="H427" i="8"/>
  <c r="G427" i="8"/>
  <c r="H426" i="8"/>
  <c r="G426" i="8"/>
  <c r="H425" i="8"/>
  <c r="G425" i="8"/>
  <c r="H424" i="8"/>
  <c r="G424" i="8"/>
  <c r="H423" i="8"/>
  <c r="G423" i="8"/>
  <c r="H420" i="8"/>
  <c r="G420" i="8"/>
  <c r="H419" i="8"/>
  <c r="G419" i="8"/>
  <c r="H418" i="8"/>
  <c r="G418" i="8"/>
  <c r="H417" i="8"/>
  <c r="G417" i="8"/>
  <c r="H416" i="8"/>
  <c r="G416" i="8"/>
  <c r="H415" i="8"/>
  <c r="G415" i="8"/>
  <c r="H414" i="8"/>
  <c r="G414" i="8"/>
  <c r="H413" i="8"/>
  <c r="G413" i="8"/>
  <c r="H412" i="8"/>
  <c r="G412" i="8"/>
  <c r="H411" i="8"/>
  <c r="G411" i="8"/>
  <c r="H410" i="8"/>
  <c r="G410" i="8"/>
  <c r="H407" i="8"/>
  <c r="G407" i="8"/>
  <c r="H406" i="8"/>
  <c r="G406" i="8"/>
  <c r="H405" i="8"/>
  <c r="G405" i="8"/>
  <c r="H404" i="8"/>
  <c r="G404" i="8"/>
  <c r="H403" i="8"/>
  <c r="G403" i="8"/>
  <c r="H402" i="8"/>
  <c r="G402" i="8"/>
  <c r="H401" i="8"/>
  <c r="G401" i="8"/>
  <c r="H400" i="8"/>
  <c r="G400" i="8"/>
  <c r="H399" i="8"/>
  <c r="G399" i="8"/>
  <c r="H398" i="8"/>
  <c r="G398" i="8"/>
  <c r="H397" i="8"/>
  <c r="G397" i="8"/>
  <c r="H396" i="8"/>
  <c r="G396" i="8"/>
  <c r="H395" i="8"/>
  <c r="G395" i="8"/>
  <c r="H394" i="8"/>
  <c r="G394" i="8"/>
  <c r="H391" i="8"/>
  <c r="G391" i="8"/>
  <c r="H390" i="8"/>
  <c r="G390" i="8"/>
  <c r="H389" i="8"/>
  <c r="G389" i="8"/>
  <c r="H388" i="8"/>
  <c r="G388" i="8"/>
  <c r="H387" i="8"/>
  <c r="G387" i="8"/>
  <c r="H386" i="8"/>
  <c r="G386" i="8"/>
  <c r="H385" i="8"/>
  <c r="G385" i="8"/>
  <c r="H384" i="8"/>
  <c r="G384" i="8"/>
  <c r="H383" i="8"/>
  <c r="G383" i="8"/>
  <c r="H382" i="8"/>
  <c r="G382" i="8"/>
  <c r="H381" i="8"/>
  <c r="G381" i="8"/>
  <c r="H380" i="8"/>
  <c r="G380" i="8"/>
  <c r="H377" i="8"/>
  <c r="G377" i="8"/>
  <c r="H376" i="8"/>
  <c r="G376" i="8"/>
  <c r="H375" i="8"/>
  <c r="G375" i="8"/>
  <c r="H374" i="8"/>
  <c r="G374" i="8"/>
  <c r="H373" i="8"/>
  <c r="G373" i="8"/>
  <c r="H372" i="8"/>
  <c r="G372" i="8"/>
  <c r="H371" i="8"/>
  <c r="G371" i="8"/>
  <c r="H370" i="8"/>
  <c r="G370" i="8"/>
  <c r="H369" i="8"/>
  <c r="G369" i="8"/>
  <c r="H368" i="8"/>
  <c r="G368" i="8"/>
  <c r="H367" i="8"/>
  <c r="G367" i="8"/>
  <c r="H366" i="8"/>
  <c r="G366" i="8"/>
  <c r="H365" i="8"/>
  <c r="G365" i="8"/>
  <c r="H364" i="8"/>
  <c r="G364" i="8"/>
  <c r="H363" i="8"/>
  <c r="G363" i="8"/>
  <c r="H362" i="8"/>
  <c r="G362" i="8"/>
  <c r="H361" i="8"/>
  <c r="G361" i="8"/>
  <c r="H360" i="8"/>
  <c r="G360" i="8"/>
  <c r="H359" i="8"/>
  <c r="G359" i="8"/>
  <c r="H358" i="8"/>
  <c r="G358" i="8"/>
  <c r="H357" i="8"/>
  <c r="G357" i="8"/>
  <c r="H356" i="8"/>
  <c r="G356" i="8"/>
  <c r="H355" i="8"/>
  <c r="G355" i="8"/>
  <c r="H354" i="8"/>
  <c r="G354" i="8"/>
  <c r="H353" i="8"/>
  <c r="H350" i="8"/>
  <c r="G350" i="8"/>
  <c r="H349" i="8"/>
  <c r="G349" i="8"/>
  <c r="H348" i="8"/>
  <c r="G348" i="8"/>
  <c r="H347" i="8"/>
  <c r="G347" i="8"/>
  <c r="H346" i="8"/>
  <c r="G346" i="8"/>
  <c r="H345" i="8"/>
  <c r="G345" i="8"/>
  <c r="H344" i="8"/>
  <c r="G344" i="8"/>
  <c r="H343" i="8"/>
  <c r="G343" i="8"/>
  <c r="H342" i="8"/>
  <c r="G342" i="8"/>
  <c r="H341" i="8"/>
  <c r="G341" i="8"/>
  <c r="H340" i="8"/>
  <c r="G340" i="8"/>
  <c r="H339" i="8"/>
  <c r="G339" i="8"/>
  <c r="H336" i="8"/>
  <c r="G336" i="8"/>
  <c r="H335" i="8"/>
  <c r="G335" i="8"/>
  <c r="H334" i="8"/>
  <c r="G334" i="8"/>
  <c r="H333" i="8"/>
  <c r="G333" i="8"/>
  <c r="H332" i="8"/>
  <c r="G332" i="8"/>
  <c r="H331" i="8"/>
  <c r="G331" i="8"/>
  <c r="H330" i="8"/>
  <c r="G330" i="8"/>
  <c r="H329" i="8"/>
  <c r="G329" i="8"/>
  <c r="H328" i="8"/>
  <c r="G328" i="8"/>
  <c r="H327" i="8"/>
  <c r="G327" i="8"/>
  <c r="H326" i="8"/>
  <c r="G326" i="8"/>
  <c r="H325" i="8"/>
  <c r="G325" i="8"/>
  <c r="H322" i="8"/>
  <c r="G322" i="8"/>
  <c r="H321" i="8"/>
  <c r="G321" i="8"/>
  <c r="H320" i="8"/>
  <c r="G320" i="8"/>
  <c r="H319" i="8"/>
  <c r="G319" i="8"/>
  <c r="H318" i="8"/>
  <c r="G318" i="8"/>
  <c r="H317" i="8"/>
  <c r="G317" i="8"/>
  <c r="H316" i="8"/>
  <c r="G316" i="8"/>
  <c r="H315" i="8"/>
  <c r="G315" i="8"/>
  <c r="H314" i="8"/>
  <c r="G314" i="8"/>
  <c r="H313" i="8"/>
  <c r="G313" i="8"/>
  <c r="H312" i="8"/>
  <c r="G312" i="8"/>
  <c r="H311" i="8"/>
  <c r="G311" i="8"/>
  <c r="H308" i="8"/>
  <c r="G308" i="8"/>
  <c r="H307" i="8"/>
  <c r="G307" i="8"/>
  <c r="H306" i="8"/>
  <c r="G306" i="8"/>
  <c r="H305" i="8"/>
  <c r="G305" i="8"/>
  <c r="H304" i="8"/>
  <c r="G304" i="8"/>
  <c r="H303" i="8"/>
  <c r="G303" i="8"/>
  <c r="H302" i="8"/>
  <c r="G302" i="8"/>
  <c r="H301" i="8"/>
  <c r="G301" i="8"/>
  <c r="H300" i="8"/>
  <c r="G300" i="8"/>
  <c r="H299" i="8"/>
  <c r="G299" i="8"/>
  <c r="H298" i="8"/>
  <c r="G298" i="8"/>
  <c r="H297" i="8"/>
  <c r="G297" i="8"/>
  <c r="H294" i="8"/>
  <c r="G294" i="8"/>
  <c r="H293" i="8"/>
  <c r="G293" i="8"/>
  <c r="H292" i="8"/>
  <c r="G292" i="8"/>
  <c r="H291" i="8"/>
  <c r="G291" i="8"/>
  <c r="H290" i="8"/>
  <c r="G290" i="8"/>
  <c r="H289" i="8"/>
  <c r="G289" i="8"/>
  <c r="H288" i="8"/>
  <c r="G288" i="8"/>
  <c r="H287" i="8"/>
  <c r="G287" i="8"/>
  <c r="H286" i="8"/>
  <c r="G286" i="8"/>
  <c r="H285" i="8"/>
  <c r="G285" i="8"/>
  <c r="H284" i="8"/>
  <c r="G284" i="8"/>
  <c r="H281" i="8"/>
  <c r="G281" i="8"/>
  <c r="H280" i="8"/>
  <c r="G280" i="8"/>
  <c r="H279" i="8"/>
  <c r="G279" i="8"/>
  <c r="H278" i="8"/>
  <c r="G278" i="8"/>
  <c r="H277" i="8"/>
  <c r="G277" i="8"/>
  <c r="H276" i="8"/>
  <c r="G276" i="8"/>
  <c r="H275" i="8"/>
  <c r="G275" i="8"/>
  <c r="H274" i="8"/>
  <c r="G274" i="8"/>
  <c r="H273" i="8"/>
  <c r="G273" i="8"/>
  <c r="H272" i="8"/>
  <c r="G272" i="8"/>
  <c r="H271" i="8"/>
  <c r="G271" i="8"/>
  <c r="H270" i="8"/>
  <c r="G270" i="8"/>
  <c r="H269" i="8"/>
  <c r="G269" i="8"/>
  <c r="H268" i="8"/>
  <c r="G268" i="8"/>
  <c r="H267" i="8"/>
  <c r="G267" i="8"/>
  <c r="H264" i="8"/>
  <c r="G264" i="8"/>
  <c r="H263" i="8"/>
  <c r="G263" i="8"/>
  <c r="H262" i="8"/>
  <c r="G262" i="8"/>
  <c r="H261" i="8"/>
  <c r="G261" i="8"/>
  <c r="H260" i="8"/>
  <c r="G260" i="8"/>
  <c r="H259" i="8"/>
  <c r="G259" i="8"/>
  <c r="H258" i="8"/>
  <c r="G258" i="8"/>
  <c r="H257" i="8"/>
  <c r="G257" i="8"/>
  <c r="H256" i="8"/>
  <c r="G256" i="8"/>
  <c r="H255" i="8"/>
  <c r="G255" i="8"/>
  <c r="H254" i="8"/>
  <c r="G254" i="8"/>
  <c r="H253" i="8"/>
  <c r="G253" i="8"/>
  <c r="H252" i="8"/>
  <c r="G252" i="8"/>
  <c r="H249" i="8"/>
  <c r="G249" i="8"/>
  <c r="H248" i="8"/>
  <c r="G248" i="8"/>
  <c r="H247" i="8"/>
  <c r="G247" i="8"/>
  <c r="H246" i="8"/>
  <c r="G246" i="8"/>
  <c r="H245" i="8"/>
  <c r="G245" i="8"/>
  <c r="H244" i="8"/>
  <c r="G244" i="8"/>
  <c r="H243" i="8"/>
  <c r="G243" i="8"/>
  <c r="H242" i="8"/>
  <c r="G242" i="8"/>
  <c r="H241" i="8"/>
  <c r="G241" i="8"/>
  <c r="H240" i="8"/>
  <c r="G240" i="8"/>
  <c r="H239" i="8"/>
  <c r="G239" i="8"/>
  <c r="H238" i="8"/>
  <c r="G238" i="8"/>
  <c r="H235" i="8"/>
  <c r="G235" i="8"/>
  <c r="H234" i="8"/>
  <c r="G234" i="8"/>
  <c r="H233" i="8"/>
  <c r="G233" i="8"/>
  <c r="H232" i="8"/>
  <c r="G232" i="8"/>
  <c r="H231" i="8"/>
  <c r="G231" i="8"/>
  <c r="H230" i="8"/>
  <c r="G230" i="8"/>
  <c r="H229" i="8"/>
  <c r="G229" i="8"/>
  <c r="H228" i="8"/>
  <c r="G228" i="8"/>
  <c r="H227" i="8"/>
  <c r="G227" i="8"/>
  <c r="H226" i="8"/>
  <c r="G226" i="8"/>
  <c r="H225" i="8"/>
  <c r="G225" i="8"/>
  <c r="H224" i="8"/>
  <c r="G224" i="8"/>
  <c r="H223" i="8"/>
  <c r="G223" i="8"/>
  <c r="H220" i="8"/>
  <c r="G220" i="8"/>
  <c r="H219" i="8"/>
  <c r="G219" i="8"/>
  <c r="H218" i="8"/>
  <c r="G218" i="8"/>
  <c r="H217" i="8"/>
  <c r="G217" i="8"/>
  <c r="H216" i="8"/>
  <c r="G216" i="8"/>
  <c r="H215" i="8"/>
  <c r="G215" i="8"/>
  <c r="H214" i="8"/>
  <c r="G214" i="8"/>
  <c r="H213" i="8"/>
  <c r="G213" i="8"/>
  <c r="H212" i="8"/>
  <c r="G212" i="8"/>
  <c r="H211" i="8"/>
  <c r="G211" i="8"/>
  <c r="H210" i="8"/>
  <c r="G210" i="8"/>
  <c r="H209" i="8"/>
  <c r="G209" i="8"/>
  <c r="H208" i="8"/>
  <c r="G208" i="8"/>
  <c r="H207" i="8"/>
  <c r="G207" i="8"/>
  <c r="H206" i="8"/>
  <c r="G206" i="8"/>
  <c r="H203" i="8"/>
  <c r="G203" i="8"/>
  <c r="H202" i="8"/>
  <c r="G202" i="8"/>
  <c r="H201" i="8"/>
  <c r="G201" i="8"/>
  <c r="H200" i="8"/>
  <c r="G200" i="8"/>
  <c r="H199" i="8"/>
  <c r="G199" i="8"/>
  <c r="H198" i="8"/>
  <c r="G198" i="8"/>
  <c r="H197" i="8"/>
  <c r="G197" i="8"/>
  <c r="H196" i="8"/>
  <c r="G196" i="8"/>
  <c r="H195" i="8"/>
  <c r="G195" i="8"/>
  <c r="H194" i="8"/>
  <c r="G194" i="8"/>
  <c r="H193" i="8"/>
  <c r="G193" i="8"/>
  <c r="H192" i="8"/>
  <c r="G192" i="8"/>
  <c r="H191" i="8"/>
  <c r="G191" i="8"/>
  <c r="H190" i="8"/>
  <c r="G190" i="8"/>
  <c r="H187" i="8"/>
  <c r="G187" i="8"/>
  <c r="H186" i="8"/>
  <c r="G186" i="8"/>
  <c r="H185" i="8"/>
  <c r="G185" i="8"/>
  <c r="H184" i="8"/>
  <c r="G184" i="8"/>
  <c r="H183" i="8"/>
  <c r="G183" i="8"/>
  <c r="H182" i="8"/>
  <c r="G182" i="8"/>
  <c r="H181" i="8"/>
  <c r="G181" i="8"/>
  <c r="H180" i="8"/>
  <c r="G180" i="8"/>
  <c r="H179" i="8"/>
  <c r="G179" i="8"/>
  <c r="H178" i="8"/>
  <c r="G178" i="8"/>
  <c r="H177" i="8"/>
  <c r="G177" i="8"/>
  <c r="H176" i="8"/>
  <c r="G176" i="8"/>
  <c r="H175" i="8"/>
  <c r="G175" i="8"/>
  <c r="H172" i="8"/>
  <c r="G172" i="8"/>
  <c r="H171" i="8"/>
  <c r="G171" i="8"/>
  <c r="H170" i="8"/>
  <c r="G170" i="8"/>
  <c r="H169" i="8"/>
  <c r="G169" i="8"/>
  <c r="H168" i="8"/>
  <c r="G168" i="8"/>
  <c r="H167" i="8"/>
  <c r="G167" i="8"/>
  <c r="H166" i="8"/>
  <c r="G166" i="8"/>
  <c r="H165" i="8"/>
  <c r="G165" i="8"/>
  <c r="H164" i="8"/>
  <c r="G164" i="8"/>
  <c r="H163" i="8"/>
  <c r="G163" i="8"/>
  <c r="H162" i="8"/>
  <c r="G162" i="8"/>
  <c r="H161" i="8"/>
  <c r="G161" i="8"/>
  <c r="H160" i="8"/>
  <c r="G160" i="8"/>
  <c r="H159" i="8"/>
  <c r="G159" i="8"/>
  <c r="H156" i="8"/>
  <c r="G156" i="8"/>
  <c r="H155" i="8"/>
  <c r="G155" i="8"/>
  <c r="H154" i="8"/>
  <c r="G154" i="8"/>
  <c r="H153" i="8"/>
  <c r="G153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H136" i="8"/>
  <c r="G136" i="8"/>
  <c r="H135" i="8"/>
  <c r="G135" i="8"/>
  <c r="H134" i="8"/>
  <c r="G134" i="8"/>
  <c r="H133" i="8"/>
  <c r="G133" i="8"/>
  <c r="H132" i="8"/>
  <c r="G132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G116" i="8"/>
  <c r="H113" i="8"/>
  <c r="G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H106" i="8"/>
  <c r="G106" i="8"/>
  <c r="H105" i="8"/>
  <c r="G105" i="8"/>
  <c r="H104" i="8"/>
  <c r="G104" i="8"/>
  <c r="H103" i="8"/>
  <c r="G103" i="8"/>
  <c r="H102" i="8"/>
  <c r="G102" i="8"/>
  <c r="H99" i="8"/>
  <c r="G99" i="8"/>
  <c r="H98" i="8"/>
  <c r="G98" i="8"/>
  <c r="H97" i="8"/>
  <c r="G97" i="8"/>
  <c r="H96" i="8"/>
  <c r="G96" i="8"/>
  <c r="H95" i="8"/>
  <c r="G95" i="8"/>
  <c r="H94" i="8"/>
  <c r="G94" i="8"/>
  <c r="H93" i="8"/>
  <c r="G93" i="8"/>
  <c r="H92" i="8"/>
  <c r="G92" i="8"/>
  <c r="H91" i="8"/>
  <c r="G91" i="8"/>
  <c r="H90" i="8"/>
  <c r="G90" i="8"/>
  <c r="H89" i="8"/>
  <c r="G89" i="8"/>
  <c r="H88" i="8"/>
  <c r="G88" i="8"/>
  <c r="H87" i="8"/>
  <c r="G87" i="8"/>
  <c r="H86" i="8"/>
  <c r="G86" i="8"/>
  <c r="H85" i="8"/>
  <c r="G85" i="8"/>
  <c r="H84" i="8"/>
  <c r="G84" i="8"/>
  <c r="H83" i="8"/>
  <c r="G83" i="8"/>
  <c r="H80" i="8"/>
  <c r="G80" i="8"/>
  <c r="H79" i="8"/>
  <c r="G79" i="8"/>
  <c r="H78" i="8"/>
  <c r="G78" i="8"/>
  <c r="H77" i="8"/>
  <c r="G77" i="8"/>
  <c r="H76" i="8"/>
  <c r="G76" i="8"/>
  <c r="H75" i="8"/>
  <c r="G75" i="8"/>
  <c r="H74" i="8"/>
  <c r="G74" i="8"/>
  <c r="H73" i="8"/>
  <c r="G73" i="8"/>
  <c r="H72" i="8"/>
  <c r="G72" i="8"/>
  <c r="H71" i="8"/>
  <c r="G71" i="8"/>
  <c r="H70" i="8"/>
  <c r="G70" i="8"/>
  <c r="H69" i="8"/>
  <c r="G69" i="8"/>
  <c r="H68" i="8"/>
  <c r="G68" i="8"/>
  <c r="H67" i="8"/>
  <c r="G67" i="8"/>
  <c r="H66" i="8"/>
  <c r="G66" i="8"/>
  <c r="H63" i="8"/>
  <c r="G63" i="8"/>
  <c r="H62" i="8"/>
  <c r="G62" i="8"/>
  <c r="H61" i="8"/>
  <c r="G61" i="8"/>
  <c r="H60" i="8"/>
  <c r="G60" i="8"/>
  <c r="H59" i="8"/>
  <c r="G59" i="8"/>
  <c r="H58" i="8"/>
  <c r="G58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C6" i="8"/>
  <c r="C8" i="8" s="1"/>
  <c r="E8" i="8" s="1"/>
  <c r="I206" i="8" l="1"/>
  <c r="K206" i="8" s="1"/>
  <c r="J267" i="8"/>
  <c r="L267" i="8" s="1"/>
  <c r="I410" i="8"/>
  <c r="K410" i="8" s="1"/>
  <c r="I438" i="8"/>
  <c r="K438" i="8" s="1"/>
  <c r="I452" i="8"/>
  <c r="K452" i="8" s="1"/>
  <c r="J555" i="8"/>
  <c r="L555" i="8" s="1"/>
  <c r="I145" i="8"/>
  <c r="K145" i="8" s="1"/>
  <c r="J206" i="8"/>
  <c r="L206" i="8" s="1"/>
  <c r="J410" i="8"/>
  <c r="L410" i="8" s="1"/>
  <c r="J452" i="8"/>
  <c r="L452" i="8" s="1"/>
  <c r="J659" i="8"/>
  <c r="L659" i="8" s="1"/>
  <c r="I758" i="8"/>
  <c r="I380" i="8"/>
  <c r="J132" i="8"/>
  <c r="L132" i="8" s="1"/>
  <c r="J733" i="8"/>
  <c r="L733" i="8" s="1"/>
  <c r="I311" i="8"/>
  <c r="K311" i="8" s="1"/>
  <c r="I66" i="8"/>
  <c r="K66" i="8" s="1"/>
  <c r="I325" i="8"/>
  <c r="K325" i="8" s="1"/>
  <c r="I628" i="8"/>
  <c r="K628" i="8" s="1"/>
  <c r="I26" i="8"/>
  <c r="K26" i="8" s="1"/>
  <c r="J223" i="8"/>
  <c r="L223" i="8" s="1"/>
  <c r="J339" i="8"/>
  <c r="L339" i="8" s="1"/>
  <c r="J511" i="8"/>
  <c r="L511" i="8" s="1"/>
  <c r="J586" i="8"/>
  <c r="L586" i="8" s="1"/>
  <c r="I791" i="8"/>
  <c r="I805" i="8"/>
  <c r="I832" i="8"/>
  <c r="J145" i="8"/>
  <c r="L145" i="8" s="1"/>
  <c r="I659" i="8"/>
  <c r="K659" i="8" s="1"/>
  <c r="J758" i="8"/>
  <c r="J570" i="8"/>
  <c r="L570" i="8" s="1"/>
  <c r="I674" i="8"/>
  <c r="K674" i="8" s="1"/>
  <c r="J468" i="8"/>
  <c r="L468" i="8" s="1"/>
  <c r="J297" i="8"/>
  <c r="L297" i="8" s="1"/>
  <c r="I468" i="8"/>
  <c r="K468" i="8" s="1"/>
  <c r="J66" i="8"/>
  <c r="L66" i="8" s="1"/>
  <c r="I175" i="8"/>
  <c r="K175" i="8" s="1"/>
  <c r="J325" i="8"/>
  <c r="L325" i="8" s="1"/>
  <c r="J483" i="8"/>
  <c r="L483" i="8" s="1"/>
  <c r="I353" i="8"/>
  <c r="K353" i="8" s="1"/>
  <c r="J600" i="8"/>
  <c r="L600" i="8" s="1"/>
  <c r="J12" i="8"/>
  <c r="I190" i="8"/>
  <c r="K190" i="8" s="1"/>
  <c r="I238" i="8"/>
  <c r="K238" i="8" s="1"/>
  <c r="I394" i="8"/>
  <c r="K394" i="8" s="1"/>
  <c r="J498" i="8"/>
  <c r="L498" i="8" s="1"/>
  <c r="I526" i="8"/>
  <c r="K526" i="8" s="1"/>
  <c r="I614" i="8"/>
  <c r="K614" i="8" s="1"/>
  <c r="I690" i="8"/>
  <c r="K690" i="8" s="1"/>
  <c r="I717" i="8"/>
  <c r="K717" i="8" s="1"/>
  <c r="J791" i="8"/>
  <c r="I159" i="8"/>
  <c r="K159" i="8" s="1"/>
  <c r="I570" i="8"/>
  <c r="K570" i="8" s="1"/>
  <c r="I773" i="8"/>
  <c r="I297" i="8"/>
  <c r="K297" i="8" s="1"/>
  <c r="I483" i="8"/>
  <c r="K483" i="8" s="1"/>
  <c r="J353" i="8"/>
  <c r="L353" i="8" s="1"/>
  <c r="I600" i="8"/>
  <c r="K600" i="8" s="1"/>
  <c r="I12" i="8"/>
  <c r="J175" i="8"/>
  <c r="L175" i="8" s="1"/>
  <c r="J614" i="8"/>
  <c r="L614" i="8" s="1"/>
  <c r="J26" i="8"/>
  <c r="L26" i="8" s="1"/>
  <c r="I102" i="8"/>
  <c r="K102" i="8" s="1"/>
  <c r="J190" i="8"/>
  <c r="L190" i="8" s="1"/>
  <c r="J238" i="8"/>
  <c r="L238" i="8" s="1"/>
  <c r="I252" i="8"/>
  <c r="K252" i="8" s="1"/>
  <c r="J380" i="8"/>
  <c r="J394" i="8"/>
  <c r="L394" i="8" s="1"/>
  <c r="J526" i="8"/>
  <c r="L526" i="8" s="1"/>
  <c r="I540" i="8"/>
  <c r="K540" i="8" s="1"/>
  <c r="J690" i="8"/>
  <c r="L690" i="8" s="1"/>
  <c r="I704" i="8"/>
  <c r="K704" i="8" s="1"/>
  <c r="J717" i="8"/>
  <c r="L717" i="8" s="1"/>
  <c r="I132" i="8"/>
  <c r="K132" i="8" s="1"/>
  <c r="I733" i="8"/>
  <c r="K733" i="8" s="1"/>
  <c r="J674" i="8"/>
  <c r="L674" i="8" s="1"/>
  <c r="J773" i="8"/>
  <c r="I223" i="8"/>
  <c r="K223" i="8" s="1"/>
  <c r="I339" i="8"/>
  <c r="K339" i="8" s="1"/>
  <c r="I511" i="8"/>
  <c r="K511" i="8" s="1"/>
  <c r="I586" i="8"/>
  <c r="K586" i="8" s="1"/>
  <c r="J284" i="8"/>
  <c r="L284" i="8" s="1"/>
  <c r="J628" i="8"/>
  <c r="L628" i="8" s="1"/>
  <c r="I116" i="8"/>
  <c r="K116" i="8" s="1"/>
  <c r="J252" i="8"/>
  <c r="L252" i="8" s="1"/>
  <c r="I423" i="8"/>
  <c r="K423" i="8" s="1"/>
  <c r="J540" i="8"/>
  <c r="L540" i="8" s="1"/>
  <c r="I644" i="8"/>
  <c r="K644" i="8" s="1"/>
  <c r="J704" i="8"/>
  <c r="L704" i="8" s="1"/>
  <c r="J50" i="8"/>
  <c r="L50" i="8" s="1"/>
  <c r="J83" i="8"/>
  <c r="L83" i="8" s="1"/>
  <c r="J438" i="8"/>
  <c r="L438" i="8" s="1"/>
  <c r="J159" i="8"/>
  <c r="L159" i="8" s="1"/>
  <c r="J311" i="8"/>
  <c r="L311" i="8" s="1"/>
  <c r="I284" i="8"/>
  <c r="K284" i="8" s="1"/>
  <c r="I498" i="8"/>
  <c r="K498" i="8" s="1"/>
  <c r="J102" i="8"/>
  <c r="L102" i="8" s="1"/>
  <c r="I83" i="8"/>
  <c r="K83" i="8" s="1"/>
  <c r="J116" i="8"/>
  <c r="L116" i="8" s="1"/>
  <c r="I267" i="8"/>
  <c r="K267" i="8" s="1"/>
  <c r="J423" i="8"/>
  <c r="L423" i="8" s="1"/>
  <c r="I555" i="8"/>
  <c r="K555" i="8" s="1"/>
  <c r="J644" i="8"/>
  <c r="L644" i="8" s="1"/>
  <c r="J832" i="8"/>
  <c r="I50" i="8"/>
  <c r="K50" i="8" s="1"/>
  <c r="J805" i="8"/>
</calcChain>
</file>

<file path=xl/sharedStrings.xml><?xml version="1.0" encoding="utf-8"?>
<sst xmlns="http://schemas.openxmlformats.org/spreadsheetml/2006/main" count="939" uniqueCount="52">
  <si>
    <t>Waage B</t>
  </si>
  <si>
    <t xml:space="preserve"> </t>
  </si>
  <si>
    <t>Waage A</t>
  </si>
  <si>
    <t>Uhrzeit</t>
  </si>
  <si>
    <t xml:space="preserve">Messzeit </t>
  </si>
  <si>
    <t>hh:mm</t>
  </si>
  <si>
    <t>[s]</t>
  </si>
  <si>
    <t xml:space="preserve"> -(A+W) [g]</t>
  </si>
  <si>
    <t xml:space="preserve"> W [g]</t>
  </si>
  <si>
    <t>Messungen Ebene Platte (KWK3) vor Kanal MWK1</t>
  </si>
  <si>
    <t>U0</t>
  </si>
  <si>
    <t>[m/s]</t>
  </si>
  <si>
    <t>[deg]</t>
  </si>
  <si>
    <t>alfa_S</t>
  </si>
  <si>
    <t>g =</t>
  </si>
  <si>
    <t>m/s²</t>
  </si>
  <si>
    <t>s =</t>
  </si>
  <si>
    <t xml:space="preserve">m </t>
  </si>
  <si>
    <t>l =</t>
  </si>
  <si>
    <t>m</t>
  </si>
  <si>
    <t>A =</t>
  </si>
  <si>
    <t>m²</t>
  </si>
  <si>
    <t>F_A</t>
  </si>
  <si>
    <t>F_W</t>
  </si>
  <si>
    <t>[mN]</t>
  </si>
  <si>
    <t>&lt;F_A&gt;</t>
  </si>
  <si>
    <t>&lt;F_W&gt;</t>
  </si>
  <si>
    <t>&lt;c_A&gt;</t>
  </si>
  <si>
    <t>&lt;C_W&gt;</t>
  </si>
  <si>
    <t>[-]</t>
  </si>
  <si>
    <t>rho =</t>
  </si>
  <si>
    <t>Erdbeschleunigung</t>
  </si>
  <si>
    <t>Spannweite</t>
  </si>
  <si>
    <t>Flügeltiefe</t>
  </si>
  <si>
    <t>Grundfläche</t>
  </si>
  <si>
    <t>Luftdichte</t>
  </si>
  <si>
    <t>kg/m³</t>
  </si>
  <si>
    <t>1/2*rho*A =</t>
  </si>
  <si>
    <t xml:space="preserve">  </t>
  </si>
  <si>
    <t>g/m</t>
  </si>
  <si>
    <t>Luftwiderstand des Supports</t>
  </si>
  <si>
    <t>Support</t>
  </si>
  <si>
    <t>bei 12 m/s</t>
  </si>
  <si>
    <t>Der Support steht beim MWK1 im Luftstrom.</t>
  </si>
  <si>
    <t xml:space="preserve">&lt;F_A_S&gt; </t>
  </si>
  <si>
    <t>&lt;F_W_S&gt;</t>
  </si>
  <si>
    <t>kg/m   =</t>
  </si>
  <si>
    <t>Widerstand und Auftrieb um F_X_S korrigiert.</t>
  </si>
  <si>
    <t>F_A und F_W ohne Tragfläche gemessen.</t>
  </si>
  <si>
    <t>X steht für A bzw. W (Korrektur in "Messung").</t>
  </si>
  <si>
    <t xml:space="preserve"> s.sss [s]</t>
  </si>
  <si>
    <t>X steht für A bzw. 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</si>
</sst>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/>
    <xf numFmtId="164" fontId="4" fillId="0" borderId="0" xfId="0" applyNumberFormat="1" applyFont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4" fontId="5" fillId="0" borderId="0" xfId="0" applyNumberFormat="1" applyFont="1"/>
    <xf numFmtId="14" fontId="2" fillId="0" borderId="0" xfId="0" applyNumberFormat="1" applyFont="1"/>
    <xf numFmtId="164" fontId="2" fillId="0" borderId="0" xfId="0" applyNumberFormat="1" applyFont="1"/>
    <xf numFmtId="165" fontId="4" fillId="0" borderId="0" xfId="0" applyNumberFormat="1" applyFont="1"/>
    <xf numFmtId="165" fontId="0" fillId="0" borderId="0" xfId="0" applyNumberFormat="1"/>
    <xf numFmtId="165" fontId="1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0" borderId="0" xfId="0" applyNumberFormat="1" applyFont="1"/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0" fontId="0" fillId="0" borderId="0" xfId="0" applyNumberFormat="1" applyBorder="1"/>
    <xf numFmtId="0" fontId="5" fillId="0" borderId="0" xfId="0" applyFont="1"/>
    <xf numFmtId="0" fontId="6" fillId="0" borderId="0" xfId="0" applyFont="1"/>
    <xf numFmtId="164" fontId="2" fillId="3" borderId="2" xfId="0" applyNumberFormat="1" applyFont="1" applyFill="1" applyBorder="1"/>
    <xf numFmtId="0" fontId="0" fillId="3" borderId="3" xfId="0" applyFill="1" applyBorder="1"/>
    <xf numFmtId="165" fontId="0" fillId="3" borderId="3" xfId="0" applyNumberFormat="1" applyFill="1" applyBorder="1"/>
    <xf numFmtId="164" fontId="0" fillId="3" borderId="4" xfId="0" applyNumberFormat="1" applyFill="1" applyBorder="1"/>
    <xf numFmtId="0" fontId="0" fillId="3" borderId="5" xfId="0" applyFill="1" applyBorder="1"/>
    <xf numFmtId="0" fontId="0" fillId="3" borderId="0" xfId="0" applyFill="1" applyBorder="1"/>
    <xf numFmtId="165" fontId="0" fillId="3" borderId="0" xfId="0" applyNumberFormat="1" applyFill="1" applyBorder="1"/>
    <xf numFmtId="164" fontId="0" fillId="3" borderId="6" xfId="0" applyNumberFormat="1" applyFill="1" applyBorder="1"/>
    <xf numFmtId="0" fontId="2" fillId="3" borderId="5" xfId="0" applyFont="1" applyFill="1" applyBorder="1"/>
    <xf numFmtId="164" fontId="0" fillId="3" borderId="0" xfId="0" applyNumberFormat="1" applyFill="1" applyBorder="1"/>
    <xf numFmtId="0" fontId="2" fillId="3" borderId="7" xfId="0" applyFont="1" applyFill="1" applyBorder="1"/>
    <xf numFmtId="0" fontId="0" fillId="3" borderId="8" xfId="0" applyFill="1" applyBorder="1"/>
    <xf numFmtId="165" fontId="0" fillId="3" borderId="8" xfId="0" applyNumberFormat="1" applyFill="1" applyBorder="1"/>
    <xf numFmtId="165" fontId="0" fillId="3" borderId="9" xfId="0" applyNumberForma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4" fontId="0" fillId="5" borderId="1" xfId="0" applyNumberFormat="1" applyFill="1" applyBorder="1"/>
    <xf numFmtId="0" fontId="2" fillId="6" borderId="1" xfId="0" applyFont="1" applyFill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164" fontId="0" fillId="6" borderId="1" xfId="0" applyNumberFormat="1" applyFill="1" applyBorder="1"/>
    <xf numFmtId="2" fontId="0" fillId="6" borderId="1" xfId="0" applyNumberFormat="1" applyFill="1" applyBorder="1"/>
    <xf numFmtId="164" fontId="2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164" fontId="0" fillId="7" borderId="1" xfId="0" applyNumberFormat="1" applyFill="1" applyBorder="1"/>
    <xf numFmtId="2" fontId="0" fillId="7" borderId="1" xfId="0" applyNumberFormat="1" applyFill="1" applyBorder="1"/>
    <xf numFmtId="164" fontId="2" fillId="7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0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6" fillId="0" borderId="1" xfId="0" applyFont="1" applyBorder="1"/>
    <xf numFmtId="165" fontId="6" fillId="0" borderId="1" xfId="0" applyNumberFormat="1" applyFont="1" applyBorder="1"/>
    <xf numFmtId="20" fontId="0" fillId="0" borderId="12" xfId="0" applyNumberFormat="1" applyBorder="1"/>
    <xf numFmtId="165" fontId="0" fillId="0" borderId="12" xfId="0" applyNumberFormat="1" applyBorder="1"/>
    <xf numFmtId="0" fontId="0" fillId="0" borderId="12" xfId="0" applyBorder="1"/>
    <xf numFmtId="164" fontId="0" fillId="0" borderId="12" xfId="0" applyNumberFormat="1" applyBorder="1"/>
    <xf numFmtId="165" fontId="2" fillId="0" borderId="1" xfId="0" applyNumberFormat="1" applyFont="1" applyBorder="1"/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165" fontId="0" fillId="2" borderId="13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>
      <alignment horizontal="center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1" xfId="0" applyFont="1" applyBorder="1"/>
    <xf numFmtId="165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/>
              <a:t>Waage KWK3 - Ebene Platte</a:t>
            </a:r>
          </a:p>
          <a:p>
            <a:pPr>
              <a:defRPr sz="1600" b="1"/>
            </a:pPr>
            <a:r>
              <a:rPr lang="de-DE" sz="1200" b="0" i="0" baseline="0"/>
              <a:t>Messwerte: Mittel &lt;x&gt; über 12 Werte </a:t>
            </a:r>
          </a:p>
          <a:p>
            <a:pPr>
              <a:defRPr sz="1600" b="1"/>
            </a:pPr>
            <a:r>
              <a:rPr lang="de-DE" sz="1200" b="0" i="0" baseline="0"/>
              <a:t>U</a:t>
            </a:r>
            <a:r>
              <a:rPr lang="de-DE" sz="1200" b="0" i="0" baseline="-25000"/>
              <a:t>0</a:t>
            </a:r>
            <a:r>
              <a:rPr lang="de-DE" sz="1200" b="0" i="0" baseline="0"/>
              <a:t>  = 12 m/s -  Kern Laborwaage Typ 440-35A, 0.6 kg </a:t>
            </a:r>
          </a:p>
        </c:rich>
      </c:tx>
      <c:layout>
        <c:manualLayout>
          <c:xMode val="edge"/>
          <c:yMode val="edge"/>
          <c:x val="0.39412011127741264"/>
          <c:y val="2.20458553791887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367454068241471"/>
          <c:y val="0.15989858906525573"/>
          <c:w val="0.78077099646876824"/>
          <c:h val="0.68648557749376793"/>
        </c:manualLayout>
      </c:layout>
      <c:scatterChart>
        <c:scatterStyle val="lineMarker"/>
        <c:varyColors val="0"/>
        <c:ser>
          <c:idx val="0"/>
          <c:order val="0"/>
          <c:tx>
            <c:v>Widerstand &lt;W&gt;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ysClr val="window" lastClr="FFFFFF"/>
              </a:solidFill>
              <a:ln w="19050">
                <a:solidFill>
                  <a:srgbClr val="0070C0"/>
                </a:solidFill>
              </a:ln>
              <a:effectLst/>
            </c:spPr>
          </c:marker>
          <c:xVal>
            <c:numRef>
              <c:f>Auswertung!$B$11:$B$51</c:f>
              <c:numCache>
                <c:formatCode>General</c:formatCode>
                <c:ptCount val="41"/>
                <c:pt idx="0">
                  <c:v>-40</c:v>
                </c:pt>
                <c:pt idx="1">
                  <c:v>-38</c:v>
                </c:pt>
                <c:pt idx="2">
                  <c:v>-36</c:v>
                </c:pt>
                <c:pt idx="3">
                  <c:v>-34</c:v>
                </c:pt>
                <c:pt idx="4">
                  <c:v>-32</c:v>
                </c:pt>
                <c:pt idx="5">
                  <c:v>-30</c:v>
                </c:pt>
                <c:pt idx="6">
                  <c:v>-28</c:v>
                </c:pt>
                <c:pt idx="7">
                  <c:v>-26</c:v>
                </c:pt>
                <c:pt idx="8">
                  <c:v>-24</c:v>
                </c:pt>
                <c:pt idx="9">
                  <c:v>-22</c:v>
                </c:pt>
                <c:pt idx="10">
                  <c:v>-20</c:v>
                </c:pt>
                <c:pt idx="11">
                  <c:v>-18</c:v>
                </c:pt>
                <c:pt idx="12">
                  <c:v>-16</c:v>
                </c:pt>
                <c:pt idx="13">
                  <c:v>-14</c:v>
                </c:pt>
                <c:pt idx="14">
                  <c:v>-12</c:v>
                </c:pt>
                <c:pt idx="15">
                  <c:v>-10</c:v>
                </c:pt>
                <c:pt idx="16">
                  <c:v>-8</c:v>
                </c:pt>
                <c:pt idx="17">
                  <c:v>-6</c:v>
                </c:pt>
                <c:pt idx="18">
                  <c:v>-4</c:v>
                </c:pt>
                <c:pt idx="19">
                  <c:v>-2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12</c:v>
                </c:pt>
                <c:pt idx="27">
                  <c:v>14</c:v>
                </c:pt>
                <c:pt idx="28">
                  <c:v>16</c:v>
                </c:pt>
                <c:pt idx="29">
                  <c:v>18</c:v>
                </c:pt>
                <c:pt idx="30">
                  <c:v>20</c:v>
                </c:pt>
                <c:pt idx="31">
                  <c:v>22</c:v>
                </c:pt>
                <c:pt idx="32">
                  <c:v>24</c:v>
                </c:pt>
                <c:pt idx="33">
                  <c:v>26</c:v>
                </c:pt>
                <c:pt idx="34">
                  <c:v>28</c:v>
                </c:pt>
                <c:pt idx="35">
                  <c:v>30</c:v>
                </c:pt>
                <c:pt idx="36">
                  <c:v>32</c:v>
                </c:pt>
                <c:pt idx="37">
                  <c:v>34</c:v>
                </c:pt>
                <c:pt idx="38">
                  <c:v>36</c:v>
                </c:pt>
                <c:pt idx="39">
                  <c:v>38</c:v>
                </c:pt>
                <c:pt idx="40">
                  <c:v>40</c:v>
                </c:pt>
              </c:numCache>
            </c:numRef>
          </c:xVal>
          <c:yVal>
            <c:numRef>
              <c:f>Auswertung!$J$11:$J$51</c:f>
              <c:numCache>
                <c:formatCode>#,##0.000</c:formatCode>
                <c:ptCount val="41"/>
                <c:pt idx="0" formatCode="0.000">
                  <c:v>378.77066702097909</c:v>
                </c:pt>
                <c:pt idx="1">
                  <c:v>350.60789483916085</c:v>
                </c:pt>
                <c:pt idx="2" formatCode="0.000">
                  <c:v>335.00648574825175</c:v>
                </c:pt>
                <c:pt idx="3" formatCode="0.000">
                  <c:v>316.7127192027973</c:v>
                </c:pt>
                <c:pt idx="4" formatCode="0.000">
                  <c:v>300.94192338461539</c:v>
                </c:pt>
                <c:pt idx="5" formatCode="0.000">
                  <c:v>285.84793155128204</c:v>
                </c:pt>
                <c:pt idx="6" formatCode="0.000">
                  <c:v>275.64981047552442</c:v>
                </c:pt>
                <c:pt idx="7" formatCode="0.000">
                  <c:v>266.49624088461542</c:v>
                </c:pt>
                <c:pt idx="8" formatCode="0.000">
                  <c:v>258.41396805128204</c:v>
                </c:pt>
                <c:pt idx="9" formatCode="0.000">
                  <c:v>245.59703902097885</c:v>
                </c:pt>
                <c:pt idx="10" formatCode="0.000">
                  <c:v>227.32704605128197</c:v>
                </c:pt>
                <c:pt idx="11" formatCode="0.000">
                  <c:v>195.6546997482518</c:v>
                </c:pt>
                <c:pt idx="12" formatCode="0.000">
                  <c:v>168.20142021794868</c:v>
                </c:pt>
                <c:pt idx="13" formatCode="0.000">
                  <c:v>133.35604447552447</c:v>
                </c:pt>
                <c:pt idx="14" formatCode="0.000">
                  <c:v>111.44572271794863</c:v>
                </c:pt>
                <c:pt idx="15" formatCode="0.000">
                  <c:v>80.661170884615387</c:v>
                </c:pt>
                <c:pt idx="16" formatCode="0.000">
                  <c:v>67.316022717948613</c:v>
                </c:pt>
                <c:pt idx="17" formatCode="0.000">
                  <c:v>46.820228717948737</c:v>
                </c:pt>
                <c:pt idx="18" formatCode="0.000">
                  <c:v>38.958604384615342</c:v>
                </c:pt>
                <c:pt idx="19" formatCode="0.000">
                  <c:v>28.478915020979059</c:v>
                </c:pt>
                <c:pt idx="20" formatCode="0.000">
                  <c:v>39.399901384615362</c:v>
                </c:pt>
                <c:pt idx="21" formatCode="0.000">
                  <c:v>42.088544217948652</c:v>
                </c:pt>
                <c:pt idx="22" formatCode="0.000">
                  <c:v>47.022304111888104</c:v>
                </c:pt>
                <c:pt idx="23" formatCode="0.000">
                  <c:v>55.335626384615409</c:v>
                </c:pt>
                <c:pt idx="24" formatCode="0.000">
                  <c:v>72.510549020978999</c:v>
                </c:pt>
                <c:pt idx="25" formatCode="0.000">
                  <c:v>86.757607217948703</c:v>
                </c:pt>
                <c:pt idx="26" formatCode="0.000">
                  <c:v>108.83954447552452</c:v>
                </c:pt>
                <c:pt idx="27" formatCode="0.000">
                  <c:v>131.10052647552448</c:v>
                </c:pt>
                <c:pt idx="28" formatCode="0.000">
                  <c:v>144.27331621794872</c:v>
                </c:pt>
                <c:pt idx="29" formatCode="0.000">
                  <c:v>161.59013738461539</c:v>
                </c:pt>
                <c:pt idx="30" formatCode="0.000">
                  <c:v>178.99685238461529</c:v>
                </c:pt>
                <c:pt idx="31" formatCode="0.000">
                  <c:v>192.81598621794865</c:v>
                </c:pt>
                <c:pt idx="32" formatCode="0.000">
                  <c:v>207.68115738461529</c:v>
                </c:pt>
                <c:pt idx="33" formatCode="0.000">
                  <c:v>225.22605629370628</c:v>
                </c:pt>
                <c:pt idx="34" formatCode="0.000">
                  <c:v>234.61661871794877</c:v>
                </c:pt>
                <c:pt idx="35" formatCode="0.000">
                  <c:v>236.65148821794878</c:v>
                </c:pt>
                <c:pt idx="36" formatCode="0.000">
                  <c:v>238.84831520279715</c:v>
                </c:pt>
                <c:pt idx="37" formatCode="0.000">
                  <c:v>254.07454755128197</c:v>
                </c:pt>
                <c:pt idx="38" formatCode="0.000">
                  <c:v>265.12108811188796</c:v>
                </c:pt>
                <c:pt idx="39" formatCode="0.000">
                  <c:v>275.36452756643359</c:v>
                </c:pt>
                <c:pt idx="40" formatCode="0.000">
                  <c:v>287.59677521794856</c:v>
                </c:pt>
              </c:numCache>
            </c:numRef>
          </c:yVal>
          <c:smooth val="0"/>
        </c:ser>
        <c:ser>
          <c:idx val="1"/>
          <c:order val="1"/>
          <c:tx>
            <c:v>Auftrieb &lt;A&gt;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ysClr val="window" lastClr="FFFFFF"/>
              </a:solidFill>
              <a:ln w="19050">
                <a:solidFill>
                  <a:srgbClr val="FF0000"/>
                </a:solidFill>
              </a:ln>
              <a:effectLst/>
            </c:spPr>
          </c:marker>
          <c:xVal>
            <c:numRef>
              <c:f>Auswertung!$B$11:$B$51</c:f>
              <c:numCache>
                <c:formatCode>General</c:formatCode>
                <c:ptCount val="41"/>
                <c:pt idx="0">
                  <c:v>-40</c:v>
                </c:pt>
                <c:pt idx="1">
                  <c:v>-38</c:v>
                </c:pt>
                <c:pt idx="2">
                  <c:v>-36</c:v>
                </c:pt>
                <c:pt idx="3">
                  <c:v>-34</c:v>
                </c:pt>
                <c:pt idx="4">
                  <c:v>-32</c:v>
                </c:pt>
                <c:pt idx="5">
                  <c:v>-30</c:v>
                </c:pt>
                <c:pt idx="6">
                  <c:v>-28</c:v>
                </c:pt>
                <c:pt idx="7">
                  <c:v>-26</c:v>
                </c:pt>
                <c:pt idx="8">
                  <c:v>-24</c:v>
                </c:pt>
                <c:pt idx="9">
                  <c:v>-22</c:v>
                </c:pt>
                <c:pt idx="10">
                  <c:v>-20</c:v>
                </c:pt>
                <c:pt idx="11">
                  <c:v>-18</c:v>
                </c:pt>
                <c:pt idx="12">
                  <c:v>-16</c:v>
                </c:pt>
                <c:pt idx="13">
                  <c:v>-14</c:v>
                </c:pt>
                <c:pt idx="14">
                  <c:v>-12</c:v>
                </c:pt>
                <c:pt idx="15">
                  <c:v>-10</c:v>
                </c:pt>
                <c:pt idx="16">
                  <c:v>-8</c:v>
                </c:pt>
                <c:pt idx="17">
                  <c:v>-6</c:v>
                </c:pt>
                <c:pt idx="18">
                  <c:v>-4</c:v>
                </c:pt>
                <c:pt idx="19">
                  <c:v>-2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12</c:v>
                </c:pt>
                <c:pt idx="27">
                  <c:v>14</c:v>
                </c:pt>
                <c:pt idx="28">
                  <c:v>16</c:v>
                </c:pt>
                <c:pt idx="29">
                  <c:v>18</c:v>
                </c:pt>
                <c:pt idx="30">
                  <c:v>20</c:v>
                </c:pt>
                <c:pt idx="31">
                  <c:v>22</c:v>
                </c:pt>
                <c:pt idx="32">
                  <c:v>24</c:v>
                </c:pt>
                <c:pt idx="33">
                  <c:v>26</c:v>
                </c:pt>
                <c:pt idx="34">
                  <c:v>28</c:v>
                </c:pt>
                <c:pt idx="35">
                  <c:v>30</c:v>
                </c:pt>
                <c:pt idx="36">
                  <c:v>32</c:v>
                </c:pt>
                <c:pt idx="37">
                  <c:v>34</c:v>
                </c:pt>
                <c:pt idx="38">
                  <c:v>36</c:v>
                </c:pt>
                <c:pt idx="39">
                  <c:v>38</c:v>
                </c:pt>
                <c:pt idx="40">
                  <c:v>40</c:v>
                </c:pt>
              </c:numCache>
            </c:numRef>
          </c:xVal>
          <c:yVal>
            <c:numRef>
              <c:f>Auswertung!$I$11:$I$51</c:f>
              <c:numCache>
                <c:formatCode>#,##0.000</c:formatCode>
                <c:ptCount val="41"/>
                <c:pt idx="0" formatCode="0.000">
                  <c:v>-377.44248306181828</c:v>
                </c:pt>
                <c:pt idx="1">
                  <c:v>-372.86012633454544</c:v>
                </c:pt>
                <c:pt idx="2" formatCode="0.000">
                  <c:v>-374.89276706181823</c:v>
                </c:pt>
                <c:pt idx="3" formatCode="0.000">
                  <c:v>-375.3385216072727</c:v>
                </c:pt>
                <c:pt idx="4" formatCode="0.000">
                  <c:v>-373.85341604666667</c:v>
                </c:pt>
                <c:pt idx="5" formatCode="0.000">
                  <c:v>-379.31242338000004</c:v>
                </c:pt>
                <c:pt idx="6" formatCode="0.000">
                  <c:v>-390.61898742545458</c:v>
                </c:pt>
                <c:pt idx="7" formatCode="0.000">
                  <c:v>-406.12530221333338</c:v>
                </c:pt>
                <c:pt idx="8" formatCode="0.000">
                  <c:v>-424.62708754666664</c:v>
                </c:pt>
                <c:pt idx="9" formatCode="0.000">
                  <c:v>-443.22693887999998</c:v>
                </c:pt>
                <c:pt idx="10" formatCode="0.000">
                  <c:v>-440.65270638000004</c:v>
                </c:pt>
                <c:pt idx="11" formatCode="0.000">
                  <c:v>-416.30336433454545</c:v>
                </c:pt>
                <c:pt idx="12" formatCode="0.000">
                  <c:v>-390.17323288000006</c:v>
                </c:pt>
                <c:pt idx="13" formatCode="0.000">
                  <c:v>-354.42371833454547</c:v>
                </c:pt>
                <c:pt idx="14" formatCode="0.000">
                  <c:v>-313.82067971333339</c:v>
                </c:pt>
                <c:pt idx="15" formatCode="0.000">
                  <c:v>-255.20990037999997</c:v>
                </c:pt>
                <c:pt idx="16" formatCode="0.000">
                  <c:v>-213.45830087999997</c:v>
                </c:pt>
                <c:pt idx="17" formatCode="0.000">
                  <c:v>-155.89355888</c:v>
                </c:pt>
                <c:pt idx="18" formatCode="0.000">
                  <c:v>-105.95344838</c:v>
                </c:pt>
                <c:pt idx="19" formatCode="0.000">
                  <c:v>-59.289633789090914</c:v>
                </c:pt>
                <c:pt idx="20" formatCode="0.000">
                  <c:v>-20.840332546666666</c:v>
                </c:pt>
                <c:pt idx="21" formatCode="0.000">
                  <c:v>42.959772619999995</c:v>
                </c:pt>
                <c:pt idx="22" formatCode="0.000">
                  <c:v>85.848046210909089</c:v>
                </c:pt>
                <c:pt idx="23" formatCode="0.000">
                  <c:v>144.75228061999996</c:v>
                </c:pt>
                <c:pt idx="24" formatCode="0.000">
                  <c:v>178.87701984727266</c:v>
                </c:pt>
                <c:pt idx="25" formatCode="0.000">
                  <c:v>235.72483995333334</c:v>
                </c:pt>
                <c:pt idx="26" formatCode="0.000">
                  <c:v>283.22815893818176</c:v>
                </c:pt>
                <c:pt idx="27" formatCode="0.000">
                  <c:v>337.6458738472727</c:v>
                </c:pt>
                <c:pt idx="28" formatCode="0.000">
                  <c:v>371.07226428666655</c:v>
                </c:pt>
                <c:pt idx="29" formatCode="0.000">
                  <c:v>395.82575711999999</c:v>
                </c:pt>
                <c:pt idx="30" formatCode="0.000">
                  <c:v>419.99085395333327</c:v>
                </c:pt>
                <c:pt idx="31" formatCode="0.000">
                  <c:v>432.24910395333336</c:v>
                </c:pt>
                <c:pt idx="32" formatCode="0.000">
                  <c:v>444.41746011999987</c:v>
                </c:pt>
                <c:pt idx="33" formatCode="0.000">
                  <c:v>443.93158766545446</c:v>
                </c:pt>
                <c:pt idx="34" formatCode="0.000">
                  <c:v>424.43651261999992</c:v>
                </c:pt>
                <c:pt idx="35" formatCode="0.000">
                  <c:v>410.33135295333324</c:v>
                </c:pt>
                <c:pt idx="36" formatCode="0.000">
                  <c:v>393.26712602909083</c:v>
                </c:pt>
                <c:pt idx="37" formatCode="0.000">
                  <c:v>372.83745228666658</c:v>
                </c:pt>
                <c:pt idx="38" formatCode="0.000">
                  <c:v>368.8219467563635</c:v>
                </c:pt>
                <c:pt idx="39" formatCode="0.000">
                  <c:v>362.1177983927272</c:v>
                </c:pt>
                <c:pt idx="40" formatCode="0.000">
                  <c:v>359.72929695333335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196496"/>
        <c:axId val="414196888"/>
      </c:scatterChart>
      <c:valAx>
        <c:axId val="414196496"/>
        <c:scaling>
          <c:orientation val="minMax"/>
          <c:max val="40"/>
          <c:min val="-4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de-DE" sz="1400" b="1" i="0" baseline="0">
                    <a:latin typeface="Calibri" panose="020F0502020204030204" pitchFamily="34" charset="0"/>
                  </a:rPr>
                  <a:t>Anstellwinkel alfa_S [deg]</a:t>
                </a:r>
              </a:p>
            </c:rich>
          </c:tx>
          <c:layout>
            <c:manualLayout>
              <c:xMode val="edge"/>
              <c:yMode val="edge"/>
              <c:x val="0.38994842845057592"/>
              <c:y val="0.92146797622519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96888"/>
        <c:crossesAt val="-500"/>
        <c:crossBetween val="midCat"/>
        <c:majorUnit val="10"/>
      </c:valAx>
      <c:valAx>
        <c:axId val="414196888"/>
        <c:scaling>
          <c:orientation val="minMax"/>
          <c:max val="500"/>
          <c:min val="-5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en-US" sz="1400" b="1" i="0" baseline="0">
                    <a:latin typeface="Calibri" panose="020F0502020204030204" pitchFamily="34" charset="0"/>
                  </a:rPr>
                  <a:t>Kraft [mN]</a:t>
                </a:r>
              </a:p>
            </c:rich>
          </c:tx>
          <c:layout>
            <c:manualLayout>
              <c:xMode val="edge"/>
              <c:yMode val="edge"/>
              <c:x val="2.0661157024793389E-2"/>
              <c:y val="0.40650914482208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96496"/>
        <c:crossesAt val="-40"/>
        <c:crossBetween val="midCat"/>
      </c:valAx>
      <c:spPr>
        <a:solidFill>
          <a:srgbClr val="FFFFCC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ayout>
        <c:manualLayout>
          <c:xMode val="edge"/>
          <c:yMode val="edge"/>
          <c:x val="0.71139793605344781"/>
          <c:y val="0.72248179580665262"/>
          <c:w val="0.20564751849200669"/>
          <c:h val="9.5472440944881887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/>
              <a:t>Waage KWK3 - Ebene Platte</a:t>
            </a:r>
          </a:p>
          <a:p>
            <a:pPr>
              <a:defRPr sz="1600" b="1"/>
            </a:pPr>
            <a:r>
              <a:rPr lang="de-DE" sz="1200" b="0" i="0" baseline="0"/>
              <a:t>Messwerte: Mittel &lt;x&gt; über 12 Werte </a:t>
            </a:r>
          </a:p>
          <a:p>
            <a:pPr>
              <a:defRPr sz="1600" b="1"/>
            </a:pPr>
            <a:r>
              <a:rPr lang="de-DE" sz="1200" b="0" i="0" baseline="0"/>
              <a:t>U</a:t>
            </a:r>
            <a:r>
              <a:rPr lang="de-DE" sz="1200" b="0" i="0" baseline="-25000"/>
              <a:t>0</a:t>
            </a:r>
            <a:r>
              <a:rPr lang="de-DE" sz="1200" b="0" i="0" baseline="0"/>
              <a:t>  = 12 m/s - Kern Laborwaage Typ 440-35A, 0.6 kg </a:t>
            </a:r>
          </a:p>
        </c:rich>
      </c:tx>
      <c:layout>
        <c:manualLayout>
          <c:xMode val="edge"/>
          <c:yMode val="edge"/>
          <c:x val="0.35662853532814232"/>
          <c:y val="2.0077345154690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367454068241471"/>
          <c:y val="0.13063437617956619"/>
          <c:w val="0.80011333810546426"/>
          <c:h val="0.72348071875630926"/>
        </c:manualLayout>
      </c:layout>
      <c:scatterChart>
        <c:scatterStyle val="lineMarker"/>
        <c:varyColors val="0"/>
        <c:ser>
          <c:idx val="0"/>
          <c:order val="0"/>
          <c:tx>
            <c:v>Widerstand &lt;c_W&gt;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ysClr val="window" lastClr="FFFFFF"/>
              </a:solidFill>
              <a:ln w="19050">
                <a:solidFill>
                  <a:srgbClr val="0070C0"/>
                </a:solidFill>
              </a:ln>
              <a:effectLst/>
            </c:spPr>
          </c:marker>
          <c:xVal>
            <c:numRef>
              <c:f>Auswertung!$B$11:$B$51</c:f>
              <c:numCache>
                <c:formatCode>General</c:formatCode>
                <c:ptCount val="41"/>
                <c:pt idx="0">
                  <c:v>-40</c:v>
                </c:pt>
                <c:pt idx="1">
                  <c:v>-38</c:v>
                </c:pt>
                <c:pt idx="2">
                  <c:v>-36</c:v>
                </c:pt>
                <c:pt idx="3">
                  <c:v>-34</c:v>
                </c:pt>
                <c:pt idx="4">
                  <c:v>-32</c:v>
                </c:pt>
                <c:pt idx="5">
                  <c:v>-30</c:v>
                </c:pt>
                <c:pt idx="6">
                  <c:v>-28</c:v>
                </c:pt>
                <c:pt idx="7">
                  <c:v>-26</c:v>
                </c:pt>
                <c:pt idx="8">
                  <c:v>-24</c:v>
                </c:pt>
                <c:pt idx="9">
                  <c:v>-22</c:v>
                </c:pt>
                <c:pt idx="10">
                  <c:v>-20</c:v>
                </c:pt>
                <c:pt idx="11">
                  <c:v>-18</c:v>
                </c:pt>
                <c:pt idx="12">
                  <c:v>-16</c:v>
                </c:pt>
                <c:pt idx="13">
                  <c:v>-14</c:v>
                </c:pt>
                <c:pt idx="14">
                  <c:v>-12</c:v>
                </c:pt>
                <c:pt idx="15">
                  <c:v>-10</c:v>
                </c:pt>
                <c:pt idx="16">
                  <c:v>-8</c:v>
                </c:pt>
                <c:pt idx="17">
                  <c:v>-6</c:v>
                </c:pt>
                <c:pt idx="18">
                  <c:v>-4</c:v>
                </c:pt>
                <c:pt idx="19">
                  <c:v>-2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12</c:v>
                </c:pt>
                <c:pt idx="27">
                  <c:v>14</c:v>
                </c:pt>
                <c:pt idx="28">
                  <c:v>16</c:v>
                </c:pt>
                <c:pt idx="29">
                  <c:v>18</c:v>
                </c:pt>
                <c:pt idx="30">
                  <c:v>20</c:v>
                </c:pt>
                <c:pt idx="31">
                  <c:v>22</c:v>
                </c:pt>
                <c:pt idx="32">
                  <c:v>24</c:v>
                </c:pt>
                <c:pt idx="33">
                  <c:v>26</c:v>
                </c:pt>
                <c:pt idx="34">
                  <c:v>28</c:v>
                </c:pt>
                <c:pt idx="35">
                  <c:v>30</c:v>
                </c:pt>
                <c:pt idx="36">
                  <c:v>32</c:v>
                </c:pt>
                <c:pt idx="37">
                  <c:v>34</c:v>
                </c:pt>
                <c:pt idx="38">
                  <c:v>36</c:v>
                </c:pt>
                <c:pt idx="39">
                  <c:v>38</c:v>
                </c:pt>
                <c:pt idx="40">
                  <c:v>40</c:v>
                </c:pt>
              </c:numCache>
            </c:numRef>
          </c:xVal>
          <c:yVal>
            <c:numRef>
              <c:f>Auswertung!$L$11:$L$51</c:f>
              <c:numCache>
                <c:formatCode>0.000</c:formatCode>
                <c:ptCount val="41"/>
                <c:pt idx="0">
                  <c:v>0.73065329286454306</c:v>
                </c:pt>
                <c:pt idx="1">
                  <c:v>0.67632695763727013</c:v>
                </c:pt>
                <c:pt idx="2">
                  <c:v>0.64623164689091772</c:v>
                </c:pt>
                <c:pt idx="3">
                  <c:v>0.61094274537576643</c:v>
                </c:pt>
                <c:pt idx="4">
                  <c:v>0.58052068554131053</c:v>
                </c:pt>
                <c:pt idx="5">
                  <c:v>0.55140418894923238</c:v>
                </c:pt>
                <c:pt idx="6">
                  <c:v>0.53173188749136657</c:v>
                </c:pt>
                <c:pt idx="7">
                  <c:v>0.51407453874347109</c:v>
                </c:pt>
                <c:pt idx="8">
                  <c:v>0.49848373466682494</c:v>
                </c:pt>
                <c:pt idx="9">
                  <c:v>0.47375972033367836</c:v>
                </c:pt>
                <c:pt idx="10">
                  <c:v>0.43851667833966429</c:v>
                </c:pt>
                <c:pt idx="11">
                  <c:v>0.37742033130449809</c:v>
                </c:pt>
                <c:pt idx="12">
                  <c:v>0.32446261616116645</c:v>
                </c:pt>
                <c:pt idx="13">
                  <c:v>0.25724545616420619</c:v>
                </c:pt>
                <c:pt idx="14">
                  <c:v>0.21498017499604288</c:v>
                </c:pt>
                <c:pt idx="15">
                  <c:v>0.15559639445334758</c:v>
                </c:pt>
                <c:pt idx="16">
                  <c:v>0.12985343888493175</c:v>
                </c:pt>
                <c:pt idx="17">
                  <c:v>9.0316799224438152E-2</c:v>
                </c:pt>
                <c:pt idx="18">
                  <c:v>7.51516288283475E-2</c:v>
                </c:pt>
                <c:pt idx="19">
                  <c:v>5.493617866701208E-2</c:v>
                </c:pt>
                <c:pt idx="20">
                  <c:v>7.6002896189458644E-2</c:v>
                </c:pt>
                <c:pt idx="21">
                  <c:v>8.1189321408079967E-2</c:v>
                </c:pt>
                <c:pt idx="22">
                  <c:v>9.0706605154105141E-2</c:v>
                </c:pt>
                <c:pt idx="23">
                  <c:v>0.10674310645180442</c:v>
                </c:pt>
                <c:pt idx="24">
                  <c:v>0.13987374425343171</c:v>
                </c:pt>
                <c:pt idx="25">
                  <c:v>0.16735649540499364</c:v>
                </c:pt>
                <c:pt idx="26">
                  <c:v>0.20995282499136675</c:v>
                </c:pt>
                <c:pt idx="27">
                  <c:v>0.25289453409630491</c:v>
                </c:pt>
                <c:pt idx="28">
                  <c:v>0.27830500813647518</c:v>
                </c:pt>
                <c:pt idx="29">
                  <c:v>0.31170936995489079</c:v>
                </c:pt>
                <c:pt idx="30">
                  <c:v>0.34528713808760669</c:v>
                </c:pt>
                <c:pt idx="31">
                  <c:v>0.37194441785869725</c:v>
                </c:pt>
                <c:pt idx="32">
                  <c:v>0.40061951655982891</c:v>
                </c:pt>
                <c:pt idx="33">
                  <c:v>0.43446384315915565</c:v>
                </c:pt>
                <c:pt idx="34">
                  <c:v>0.45257835400838886</c:v>
                </c:pt>
                <c:pt idx="35">
                  <c:v>0.45650364239573454</c:v>
                </c:pt>
                <c:pt idx="36">
                  <c:v>0.46074134877082784</c:v>
                </c:pt>
                <c:pt idx="37">
                  <c:v>0.49011293894923219</c:v>
                </c:pt>
                <c:pt idx="38">
                  <c:v>0.51142185206768509</c:v>
                </c:pt>
                <c:pt idx="39">
                  <c:v>0.5311815732377192</c:v>
                </c:pt>
                <c:pt idx="40">
                  <c:v>0.55477772997289465</c:v>
                </c:pt>
              </c:numCache>
            </c:numRef>
          </c:yVal>
          <c:smooth val="0"/>
        </c:ser>
        <c:ser>
          <c:idx val="1"/>
          <c:order val="1"/>
          <c:tx>
            <c:v>Auftrieb &lt;c_A&gt;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ysClr val="window" lastClr="FFFFFF"/>
              </a:solidFill>
              <a:ln w="19050">
                <a:solidFill>
                  <a:srgbClr val="FF0000"/>
                </a:solidFill>
              </a:ln>
              <a:effectLst/>
            </c:spPr>
          </c:marker>
          <c:xVal>
            <c:numRef>
              <c:f>Auswertung!$B$11:$B$51</c:f>
              <c:numCache>
                <c:formatCode>General</c:formatCode>
                <c:ptCount val="41"/>
                <c:pt idx="0">
                  <c:v>-40</c:v>
                </c:pt>
                <c:pt idx="1">
                  <c:v>-38</c:v>
                </c:pt>
                <c:pt idx="2">
                  <c:v>-36</c:v>
                </c:pt>
                <c:pt idx="3">
                  <c:v>-34</c:v>
                </c:pt>
                <c:pt idx="4">
                  <c:v>-32</c:v>
                </c:pt>
                <c:pt idx="5">
                  <c:v>-30</c:v>
                </c:pt>
                <c:pt idx="6">
                  <c:v>-28</c:v>
                </c:pt>
                <c:pt idx="7">
                  <c:v>-26</c:v>
                </c:pt>
                <c:pt idx="8">
                  <c:v>-24</c:v>
                </c:pt>
                <c:pt idx="9">
                  <c:v>-22</c:v>
                </c:pt>
                <c:pt idx="10">
                  <c:v>-20</c:v>
                </c:pt>
                <c:pt idx="11">
                  <c:v>-18</c:v>
                </c:pt>
                <c:pt idx="12">
                  <c:v>-16</c:v>
                </c:pt>
                <c:pt idx="13">
                  <c:v>-14</c:v>
                </c:pt>
                <c:pt idx="14">
                  <c:v>-12</c:v>
                </c:pt>
                <c:pt idx="15">
                  <c:v>-10</c:v>
                </c:pt>
                <c:pt idx="16">
                  <c:v>-8</c:v>
                </c:pt>
                <c:pt idx="17">
                  <c:v>-6</c:v>
                </c:pt>
                <c:pt idx="18">
                  <c:v>-4</c:v>
                </c:pt>
                <c:pt idx="19">
                  <c:v>-2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12</c:v>
                </c:pt>
                <c:pt idx="27">
                  <c:v>14</c:v>
                </c:pt>
                <c:pt idx="28">
                  <c:v>16</c:v>
                </c:pt>
                <c:pt idx="29">
                  <c:v>18</c:v>
                </c:pt>
                <c:pt idx="30">
                  <c:v>20</c:v>
                </c:pt>
                <c:pt idx="31">
                  <c:v>22</c:v>
                </c:pt>
                <c:pt idx="32">
                  <c:v>24</c:v>
                </c:pt>
                <c:pt idx="33">
                  <c:v>26</c:v>
                </c:pt>
                <c:pt idx="34">
                  <c:v>28</c:v>
                </c:pt>
                <c:pt idx="35">
                  <c:v>30</c:v>
                </c:pt>
                <c:pt idx="36">
                  <c:v>32</c:v>
                </c:pt>
                <c:pt idx="37">
                  <c:v>34</c:v>
                </c:pt>
                <c:pt idx="38">
                  <c:v>36</c:v>
                </c:pt>
                <c:pt idx="39">
                  <c:v>38</c:v>
                </c:pt>
                <c:pt idx="40">
                  <c:v>40</c:v>
                </c:pt>
              </c:numCache>
            </c:numRef>
          </c:xVal>
          <c:yVal>
            <c:numRef>
              <c:f>Auswertung!$K$11:$K$51</c:f>
              <c:numCache>
                <c:formatCode>0.000</c:formatCode>
                <c:ptCount val="41"/>
                <c:pt idx="0">
                  <c:v>-0.72809120960998897</c:v>
                </c:pt>
                <c:pt idx="1">
                  <c:v>-0.7192517869107744</c:v>
                </c:pt>
                <c:pt idx="2">
                  <c:v>-0.72317277596801355</c:v>
                </c:pt>
                <c:pt idx="3">
                  <c:v>-0.72403264198933781</c:v>
                </c:pt>
                <c:pt idx="4">
                  <c:v>-0.72116785502829217</c:v>
                </c:pt>
                <c:pt idx="5">
                  <c:v>-0.73169834756944452</c:v>
                </c:pt>
                <c:pt idx="6">
                  <c:v>-0.75350884920033678</c:v>
                </c:pt>
                <c:pt idx="7">
                  <c:v>-0.78342072186214007</c:v>
                </c:pt>
                <c:pt idx="8">
                  <c:v>-0.81911089418724281</c:v>
                </c:pt>
                <c:pt idx="9">
                  <c:v>-0.85499023703703703</c:v>
                </c:pt>
                <c:pt idx="10">
                  <c:v>-0.85002451076388896</c:v>
                </c:pt>
                <c:pt idx="11">
                  <c:v>-0.80305432934904608</c:v>
                </c:pt>
                <c:pt idx="12">
                  <c:v>-0.75264898317901252</c:v>
                </c:pt>
                <c:pt idx="13">
                  <c:v>-0.6836877282687992</c:v>
                </c:pt>
                <c:pt idx="14">
                  <c:v>-0.60536396549639926</c:v>
                </c:pt>
                <c:pt idx="15">
                  <c:v>-0.49230304857253082</c:v>
                </c:pt>
                <c:pt idx="16">
                  <c:v>-0.41176369768518511</c:v>
                </c:pt>
                <c:pt idx="17">
                  <c:v>-0.30072059969135806</c:v>
                </c:pt>
                <c:pt idx="18">
                  <c:v>-0.20438550999228394</c:v>
                </c:pt>
                <c:pt idx="19">
                  <c:v>-0.1143704355499439</c:v>
                </c:pt>
                <c:pt idx="20">
                  <c:v>-4.0201258770576134E-2</c:v>
                </c:pt>
                <c:pt idx="21">
                  <c:v>8.286993175154321E-2</c:v>
                </c:pt>
                <c:pt idx="22">
                  <c:v>0.165601940993266</c:v>
                </c:pt>
                <c:pt idx="23">
                  <c:v>0.2792289363811728</c:v>
                </c:pt>
                <c:pt idx="24">
                  <c:v>0.34505597964365869</c:v>
                </c:pt>
                <c:pt idx="25">
                  <c:v>0.45471612645318932</c:v>
                </c:pt>
                <c:pt idx="26">
                  <c:v>0.54635061523569017</c:v>
                </c:pt>
                <c:pt idx="27">
                  <c:v>0.65132305911896737</c:v>
                </c:pt>
                <c:pt idx="28">
                  <c:v>0.71580297894804512</c:v>
                </c:pt>
                <c:pt idx="29">
                  <c:v>0.76355277222222229</c:v>
                </c:pt>
                <c:pt idx="30">
                  <c:v>0.81016754234825095</c:v>
                </c:pt>
                <c:pt idx="31">
                  <c:v>0.83381385793467089</c:v>
                </c:pt>
                <c:pt idx="32">
                  <c:v>0.85728676720678987</c:v>
                </c:pt>
                <c:pt idx="33">
                  <c:v>0.85634951324354647</c:v>
                </c:pt>
                <c:pt idx="34">
                  <c:v>0.81874327280092585</c:v>
                </c:pt>
                <c:pt idx="35">
                  <c:v>0.79153424566615216</c:v>
                </c:pt>
                <c:pt idx="36">
                  <c:v>0.75861714125982027</c:v>
                </c:pt>
                <c:pt idx="37">
                  <c:v>0.71920804839248953</c:v>
                </c:pt>
                <c:pt idx="38">
                  <c:v>0.71146208865039262</c:v>
                </c:pt>
                <c:pt idx="39">
                  <c:v>0.69852970368967437</c:v>
                </c:pt>
                <c:pt idx="40">
                  <c:v>0.6939222549254116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765616"/>
        <c:axId val="497766008"/>
      </c:scatterChart>
      <c:valAx>
        <c:axId val="497765616"/>
        <c:scaling>
          <c:orientation val="minMax"/>
          <c:max val="40"/>
          <c:min val="-4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de-DE" sz="1400" b="1" i="0" baseline="0">
                    <a:latin typeface="Calibri" panose="020F0502020204030204" pitchFamily="34" charset="0"/>
                  </a:rPr>
                  <a:t>Anstellwinkel alfa_S [deg]</a:t>
                </a:r>
              </a:p>
            </c:rich>
          </c:tx>
          <c:layout>
            <c:manualLayout>
              <c:xMode val="edge"/>
              <c:yMode val="edge"/>
              <c:x val="0.38994842845057592"/>
              <c:y val="0.92146797622519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7766008"/>
        <c:crossesAt val="-500"/>
        <c:crossBetween val="midCat"/>
        <c:majorUnit val="10"/>
      </c:valAx>
      <c:valAx>
        <c:axId val="49776600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en-US" sz="1400" b="1" i="0" baseline="0">
                    <a:latin typeface="Calibri" panose="020F0502020204030204" pitchFamily="34" charset="0"/>
                  </a:rPr>
                  <a:t>Kraftbeiwerte  [-]</a:t>
                </a:r>
              </a:p>
            </c:rich>
          </c:tx>
          <c:layout>
            <c:manualLayout>
              <c:xMode val="edge"/>
              <c:yMode val="edge"/>
              <c:x val="2.0661157024793389E-2"/>
              <c:y val="0.40650914482208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7765616"/>
        <c:crossesAt val="-40"/>
        <c:crossBetween val="midCat"/>
      </c:valAx>
      <c:spPr>
        <a:solidFill>
          <a:srgbClr val="FFFFCC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ayout>
        <c:manualLayout>
          <c:xMode val="edge"/>
          <c:yMode val="edge"/>
          <c:x val="0.69590206828485279"/>
          <c:y val="0.75282575565151133"/>
          <c:w val="0.22114338626060173"/>
          <c:h val="7.09743036152738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/>
              <a:t>Waage KWK3 - Ebene Platte</a:t>
            </a:r>
          </a:p>
          <a:p>
            <a:pPr>
              <a:defRPr sz="1600" b="1"/>
            </a:pPr>
            <a:r>
              <a:rPr lang="de-DE" sz="1200" b="0" i="0" baseline="0"/>
              <a:t>Messwerte: Mittel &lt;x&gt; über 12 Werte </a:t>
            </a:r>
          </a:p>
          <a:p>
            <a:pPr>
              <a:defRPr sz="1600" b="1"/>
            </a:pPr>
            <a:r>
              <a:rPr lang="de-DE" sz="1200" b="0" i="0" baseline="0"/>
              <a:t>U</a:t>
            </a:r>
            <a:r>
              <a:rPr lang="de-DE" sz="1200" b="0" i="0" baseline="-25000"/>
              <a:t>0</a:t>
            </a:r>
            <a:r>
              <a:rPr lang="de-DE" sz="1200" b="0" i="0" baseline="0"/>
              <a:t>  = 12 m/s -  Kern Laborwaage Typ 440-35A, , 0.6 kg </a:t>
            </a:r>
          </a:p>
        </c:rich>
      </c:tx>
      <c:layout>
        <c:manualLayout>
          <c:xMode val="edge"/>
          <c:yMode val="edge"/>
          <c:x val="0.31836253551983684"/>
          <c:y val="2.20458553791887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367454068241471"/>
          <c:y val="0.15989858906525573"/>
          <c:w val="0.80011333810546426"/>
          <c:h val="0.69421652154591784"/>
        </c:manualLayout>
      </c:layout>
      <c:scatterChart>
        <c:scatterStyle val="lineMarker"/>
        <c:varyColors val="0"/>
        <c:ser>
          <c:idx val="0"/>
          <c:order val="0"/>
          <c:tx>
            <c:v>Polare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ysClr val="window" lastClr="FFFFFF"/>
              </a:solidFill>
              <a:ln w="19050">
                <a:solidFill>
                  <a:srgbClr val="00B050"/>
                </a:solidFill>
              </a:ln>
              <a:effectLst/>
            </c:spPr>
          </c:marker>
          <c:xVal>
            <c:numRef>
              <c:f>Auswertung!$L$11:$L$51</c:f>
              <c:numCache>
                <c:formatCode>0.000</c:formatCode>
                <c:ptCount val="41"/>
                <c:pt idx="0">
                  <c:v>0.73065329286454306</c:v>
                </c:pt>
                <c:pt idx="1">
                  <c:v>0.67632695763727013</c:v>
                </c:pt>
                <c:pt idx="2">
                  <c:v>0.64623164689091772</c:v>
                </c:pt>
                <c:pt idx="3">
                  <c:v>0.61094274537576643</c:v>
                </c:pt>
                <c:pt idx="4">
                  <c:v>0.58052068554131053</c:v>
                </c:pt>
                <c:pt idx="5">
                  <c:v>0.55140418894923238</c:v>
                </c:pt>
                <c:pt idx="6">
                  <c:v>0.53173188749136657</c:v>
                </c:pt>
                <c:pt idx="7">
                  <c:v>0.51407453874347109</c:v>
                </c:pt>
                <c:pt idx="8">
                  <c:v>0.49848373466682494</c:v>
                </c:pt>
                <c:pt idx="9">
                  <c:v>0.47375972033367836</c:v>
                </c:pt>
                <c:pt idx="10">
                  <c:v>0.43851667833966429</c:v>
                </c:pt>
                <c:pt idx="11">
                  <c:v>0.37742033130449809</c:v>
                </c:pt>
                <c:pt idx="12">
                  <c:v>0.32446261616116645</c:v>
                </c:pt>
                <c:pt idx="13">
                  <c:v>0.25724545616420619</c:v>
                </c:pt>
                <c:pt idx="14">
                  <c:v>0.21498017499604288</c:v>
                </c:pt>
                <c:pt idx="15">
                  <c:v>0.15559639445334758</c:v>
                </c:pt>
                <c:pt idx="16">
                  <c:v>0.12985343888493175</c:v>
                </c:pt>
                <c:pt idx="17">
                  <c:v>9.0316799224438152E-2</c:v>
                </c:pt>
                <c:pt idx="18">
                  <c:v>7.51516288283475E-2</c:v>
                </c:pt>
                <c:pt idx="19">
                  <c:v>5.493617866701208E-2</c:v>
                </c:pt>
                <c:pt idx="20">
                  <c:v>7.6002896189458644E-2</c:v>
                </c:pt>
                <c:pt idx="21">
                  <c:v>8.1189321408079967E-2</c:v>
                </c:pt>
                <c:pt idx="22">
                  <c:v>9.0706605154105141E-2</c:v>
                </c:pt>
                <c:pt idx="23">
                  <c:v>0.10674310645180442</c:v>
                </c:pt>
                <c:pt idx="24">
                  <c:v>0.13987374425343171</c:v>
                </c:pt>
                <c:pt idx="25">
                  <c:v>0.16735649540499364</c:v>
                </c:pt>
                <c:pt idx="26">
                  <c:v>0.20995282499136675</c:v>
                </c:pt>
                <c:pt idx="27">
                  <c:v>0.25289453409630491</c:v>
                </c:pt>
                <c:pt idx="28">
                  <c:v>0.27830500813647518</c:v>
                </c:pt>
                <c:pt idx="29">
                  <c:v>0.31170936995489079</c:v>
                </c:pt>
                <c:pt idx="30">
                  <c:v>0.34528713808760669</c:v>
                </c:pt>
                <c:pt idx="31">
                  <c:v>0.37194441785869725</c:v>
                </c:pt>
                <c:pt idx="32">
                  <c:v>0.40061951655982891</c:v>
                </c:pt>
                <c:pt idx="33">
                  <c:v>0.43446384315915565</c:v>
                </c:pt>
                <c:pt idx="34">
                  <c:v>0.45257835400838886</c:v>
                </c:pt>
                <c:pt idx="35">
                  <c:v>0.45650364239573454</c:v>
                </c:pt>
                <c:pt idx="36">
                  <c:v>0.46074134877082784</c:v>
                </c:pt>
                <c:pt idx="37">
                  <c:v>0.49011293894923219</c:v>
                </c:pt>
                <c:pt idx="38">
                  <c:v>0.51142185206768509</c:v>
                </c:pt>
                <c:pt idx="39">
                  <c:v>0.5311815732377192</c:v>
                </c:pt>
                <c:pt idx="40">
                  <c:v>0.55477772997289465</c:v>
                </c:pt>
              </c:numCache>
            </c:numRef>
          </c:xVal>
          <c:yVal>
            <c:numRef>
              <c:f>Auswertung!$K$11:$K$51</c:f>
              <c:numCache>
                <c:formatCode>0.000</c:formatCode>
                <c:ptCount val="41"/>
                <c:pt idx="0">
                  <c:v>-0.72809120960998897</c:v>
                </c:pt>
                <c:pt idx="1">
                  <c:v>-0.7192517869107744</c:v>
                </c:pt>
                <c:pt idx="2">
                  <c:v>-0.72317277596801355</c:v>
                </c:pt>
                <c:pt idx="3">
                  <c:v>-0.72403264198933781</c:v>
                </c:pt>
                <c:pt idx="4">
                  <c:v>-0.72116785502829217</c:v>
                </c:pt>
                <c:pt idx="5">
                  <c:v>-0.73169834756944452</c:v>
                </c:pt>
                <c:pt idx="6">
                  <c:v>-0.75350884920033678</c:v>
                </c:pt>
                <c:pt idx="7">
                  <c:v>-0.78342072186214007</c:v>
                </c:pt>
                <c:pt idx="8">
                  <c:v>-0.81911089418724281</c:v>
                </c:pt>
                <c:pt idx="9">
                  <c:v>-0.85499023703703703</c:v>
                </c:pt>
                <c:pt idx="10">
                  <c:v>-0.85002451076388896</c:v>
                </c:pt>
                <c:pt idx="11">
                  <c:v>-0.80305432934904608</c:v>
                </c:pt>
                <c:pt idx="12">
                  <c:v>-0.75264898317901252</c:v>
                </c:pt>
                <c:pt idx="13">
                  <c:v>-0.6836877282687992</c:v>
                </c:pt>
                <c:pt idx="14">
                  <c:v>-0.60536396549639926</c:v>
                </c:pt>
                <c:pt idx="15">
                  <c:v>-0.49230304857253082</c:v>
                </c:pt>
                <c:pt idx="16">
                  <c:v>-0.41176369768518511</c:v>
                </c:pt>
                <c:pt idx="17">
                  <c:v>-0.30072059969135806</c:v>
                </c:pt>
                <c:pt idx="18">
                  <c:v>-0.20438550999228394</c:v>
                </c:pt>
                <c:pt idx="19">
                  <c:v>-0.1143704355499439</c:v>
                </c:pt>
                <c:pt idx="20">
                  <c:v>-4.0201258770576134E-2</c:v>
                </c:pt>
                <c:pt idx="21">
                  <c:v>8.286993175154321E-2</c:v>
                </c:pt>
                <c:pt idx="22">
                  <c:v>0.165601940993266</c:v>
                </c:pt>
                <c:pt idx="23">
                  <c:v>0.2792289363811728</c:v>
                </c:pt>
                <c:pt idx="24">
                  <c:v>0.34505597964365869</c:v>
                </c:pt>
                <c:pt idx="25">
                  <c:v>0.45471612645318932</c:v>
                </c:pt>
                <c:pt idx="26">
                  <c:v>0.54635061523569017</c:v>
                </c:pt>
                <c:pt idx="27">
                  <c:v>0.65132305911896737</c:v>
                </c:pt>
                <c:pt idx="28">
                  <c:v>0.71580297894804512</c:v>
                </c:pt>
                <c:pt idx="29">
                  <c:v>0.76355277222222229</c:v>
                </c:pt>
                <c:pt idx="30">
                  <c:v>0.81016754234825095</c:v>
                </c:pt>
                <c:pt idx="31">
                  <c:v>0.83381385793467089</c:v>
                </c:pt>
                <c:pt idx="32">
                  <c:v>0.85728676720678987</c:v>
                </c:pt>
                <c:pt idx="33">
                  <c:v>0.85634951324354647</c:v>
                </c:pt>
                <c:pt idx="34">
                  <c:v>0.81874327280092585</c:v>
                </c:pt>
                <c:pt idx="35">
                  <c:v>0.79153424566615216</c:v>
                </c:pt>
                <c:pt idx="36">
                  <c:v>0.75861714125982027</c:v>
                </c:pt>
                <c:pt idx="37">
                  <c:v>0.71920804839248953</c:v>
                </c:pt>
                <c:pt idx="38">
                  <c:v>0.71146208865039262</c:v>
                </c:pt>
                <c:pt idx="39">
                  <c:v>0.69852970368967437</c:v>
                </c:pt>
                <c:pt idx="40">
                  <c:v>0.6939222549254116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766792"/>
        <c:axId val="497767184"/>
      </c:scatterChart>
      <c:valAx>
        <c:axId val="49776679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de-DE" sz="1400" b="1" i="0" baseline="0">
                    <a:latin typeface="Calibri" panose="020F0502020204030204" pitchFamily="34" charset="0"/>
                  </a:rPr>
                  <a:t>Widerstandsbeiwert  [-]</a:t>
                </a:r>
              </a:p>
            </c:rich>
          </c:tx>
          <c:layout>
            <c:manualLayout>
              <c:xMode val="edge"/>
              <c:yMode val="edge"/>
              <c:x val="0.46054071495195326"/>
              <c:y val="0.92023809523809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7767184"/>
        <c:crossesAt val="-500"/>
        <c:crossBetween val="midCat"/>
        <c:majorUnit val="0.1"/>
      </c:valAx>
      <c:valAx>
        <c:axId val="49776718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en-US" sz="1400" b="1" i="0" baseline="0">
                    <a:latin typeface="Calibri" panose="020F0502020204030204" pitchFamily="34" charset="0"/>
                  </a:rPr>
                  <a:t>Auftriebsbeiwert [-]</a:t>
                </a:r>
              </a:p>
            </c:rich>
          </c:tx>
          <c:layout>
            <c:manualLayout>
              <c:xMode val="edge"/>
              <c:yMode val="edge"/>
              <c:x val="2.0661157024793389E-2"/>
              <c:y val="0.40650914482208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7766792"/>
        <c:crossesAt val="-40"/>
        <c:crossBetween val="midCat"/>
      </c:valAx>
      <c:spPr>
        <a:solidFill>
          <a:srgbClr val="FFFFCC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ayout>
        <c:manualLayout>
          <c:xMode val="edge"/>
          <c:yMode val="edge"/>
          <c:x val="0.69245854211405389"/>
          <c:y val="0.56050059714757883"/>
          <c:w val="0.20564751849200669"/>
          <c:h val="9.5472440944881887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25" r="0.25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12</xdr:row>
      <xdr:rowOff>38099</xdr:rowOff>
    </xdr:from>
    <xdr:to>
      <xdr:col>11</xdr:col>
      <xdr:colOff>655320</xdr:colOff>
      <xdr:row>22</xdr:row>
      <xdr:rowOff>142874</xdr:rowOff>
    </xdr:to>
    <xdr:sp macro="" textlink="">
      <xdr:nvSpPr>
        <xdr:cNvPr id="2" name="Textfeld 1"/>
        <xdr:cNvSpPr txBox="1"/>
      </xdr:nvSpPr>
      <xdr:spPr>
        <a:xfrm>
          <a:off x="6364605" y="2181224"/>
          <a:ext cx="2977515" cy="1819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/>
            <a:t>Hinweis 1.</a:t>
          </a:r>
          <a:r>
            <a:rPr lang="de-DE" sz="1000"/>
            <a:t> Die durchgehenden Datenzeilen mit den Mittelwerten können für das Tabellenblatt</a:t>
          </a:r>
          <a:r>
            <a:rPr lang="de-DE" sz="1000" baseline="0"/>
            <a:t> "</a:t>
          </a:r>
          <a:r>
            <a:rPr lang="de-DE" sz="1000"/>
            <a:t>Auswertung" in einem Kopiervorgang kopiert werden:</a:t>
          </a:r>
        </a:p>
        <a:p>
          <a:r>
            <a:rPr lang="de-DE" sz="1000"/>
            <a:t>-</a:t>
          </a:r>
          <a:r>
            <a:rPr lang="de-DE" sz="1000" baseline="0"/>
            <a:t> Zeilennummer anklicken</a:t>
          </a:r>
        </a:p>
        <a:p>
          <a:r>
            <a:rPr lang="de-DE" sz="1000" baseline="0"/>
            <a:t>- zur nächsten Zeile gehen und diese mit gedrückter STRG/CTRL-Taste anklicken.</a:t>
          </a:r>
        </a:p>
        <a:p>
          <a:r>
            <a:rPr lang="de-DE" sz="1000" baseline="0"/>
            <a:t>Bis auf den ersten Mittelwert (12 m/s, 0°) mit 22 Einzelwerten sind alle anderen Mittelwerte über 12 Einzelwerte gemittelt.</a:t>
          </a:r>
          <a:endParaRPr lang="de-DE" sz="1000"/>
        </a:p>
      </xdr:txBody>
    </xdr:sp>
    <xdr:clientData/>
  </xdr:twoCellAnchor>
  <xdr:twoCellAnchor>
    <xdr:from>
      <xdr:col>8</xdr:col>
      <xdr:colOff>106680</xdr:colOff>
      <xdr:row>26</xdr:row>
      <xdr:rowOff>38100</xdr:rowOff>
    </xdr:from>
    <xdr:to>
      <xdr:col>11</xdr:col>
      <xdr:colOff>655320</xdr:colOff>
      <xdr:row>37</xdr:row>
      <xdr:rowOff>137160</xdr:rowOff>
    </xdr:to>
    <xdr:sp macro="" textlink="">
      <xdr:nvSpPr>
        <xdr:cNvPr id="4" name="Textfeld 3"/>
        <xdr:cNvSpPr txBox="1"/>
      </xdr:nvSpPr>
      <xdr:spPr>
        <a:xfrm>
          <a:off x="6225540" y="4488180"/>
          <a:ext cx="2926080" cy="19431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/>
            <a:t>Hinweis 2.</a:t>
          </a:r>
          <a:r>
            <a:rPr lang="de-DE" sz="1000"/>
            <a:t> Die Korrektur</a:t>
          </a:r>
          <a:r>
            <a:rPr lang="de-DE" sz="1000" baseline="0"/>
            <a:t> der Werte mit den Daten des Supports erst bei den Mittelwerten.</a:t>
          </a:r>
        </a:p>
        <a:p>
          <a:r>
            <a:rPr lang="de-DE" sz="1000" baseline="0"/>
            <a:t>Das Konzept der Waagenanordnung bedingt, dass für den {Messwert} gilt:</a:t>
          </a:r>
        </a:p>
        <a:p>
          <a:r>
            <a:rPr lang="de-DE" sz="1000" baseline="0"/>
            <a:t>       {Waage A } * g = -(F_A + F_W)</a:t>
          </a:r>
        </a:p>
        <a:p>
          <a:r>
            <a:rPr lang="de-DE" sz="1000" baseline="0"/>
            <a:t>Deshalb ergibt sich F_A aus</a:t>
          </a:r>
        </a:p>
        <a:p>
          <a:r>
            <a:rPr lang="de-DE" sz="1000" baseline="0"/>
            <a:t>       F_A =  [  -{Waage A} - {Waage B} ] * g </a:t>
          </a:r>
        </a:p>
        <a:p>
          <a:r>
            <a:rPr lang="de-DE" sz="1000" baseline="0"/>
            <a:t>Für die </a:t>
          </a:r>
          <a:r>
            <a:rPr lang="de-DE" sz="1000" b="1" baseline="0">
              <a:solidFill>
                <a:srgbClr val="00B050"/>
              </a:solidFill>
            </a:rPr>
            <a:t>Bildung der Mittelwerte </a:t>
          </a:r>
          <a:r>
            <a:rPr lang="de-DE" sz="1000" baseline="0"/>
            <a:t>gilt z.B. bei 12 m/s und 2 deg Anstellwinkel:</a:t>
          </a:r>
        </a:p>
        <a:p>
          <a:r>
            <a:rPr lang="de-DE" sz="1000"/>
            <a:t>       I50 = MITTELWERT(G50:G61)-$J$6</a:t>
          </a:r>
        </a:p>
        <a:p>
          <a:r>
            <a:rPr lang="de-DE" sz="1000"/>
            <a:t>       J50 = MITTELWERT(H50:H61)-$K$6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51</xdr:row>
      <xdr:rowOff>104774</xdr:rowOff>
    </xdr:from>
    <xdr:to>
      <xdr:col>11</xdr:col>
      <xdr:colOff>571500</xdr:colOff>
      <xdr:row>87</xdr:row>
      <xdr:rowOff>152399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185420</xdr:colOff>
      <xdr:row>89</xdr:row>
      <xdr:rowOff>28574</xdr:rowOff>
    </xdr:from>
    <xdr:to>
      <xdr:col>11</xdr:col>
      <xdr:colOff>600075</xdr:colOff>
      <xdr:row>126</xdr:row>
      <xdr:rowOff>43814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127</xdr:row>
      <xdr:rowOff>104775</xdr:rowOff>
    </xdr:from>
    <xdr:to>
      <xdr:col>11</xdr:col>
      <xdr:colOff>600074</xdr:colOff>
      <xdr:row>165</xdr:row>
      <xdr:rowOff>74295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283845</xdr:colOff>
      <xdr:row>147</xdr:row>
      <xdr:rowOff>19050</xdr:rowOff>
    </xdr:from>
    <xdr:to>
      <xdr:col>4</xdr:col>
      <xdr:colOff>695325</xdr:colOff>
      <xdr:row>148</xdr:row>
      <xdr:rowOff>143510</xdr:rowOff>
    </xdr:to>
    <xdr:sp macro="" textlink="">
      <xdr:nvSpPr>
        <xdr:cNvPr id="10" name="Legende mit Linie 2 9"/>
        <xdr:cNvSpPr/>
      </xdr:nvSpPr>
      <xdr:spPr>
        <a:xfrm rot="10800000" flipV="1">
          <a:off x="3255645" y="24314150"/>
          <a:ext cx="411480" cy="289560"/>
        </a:xfrm>
        <a:prstGeom prst="borderCallout2">
          <a:avLst>
            <a:gd name="adj1" fmla="val 45030"/>
            <a:gd name="adj2" fmla="val 98342"/>
            <a:gd name="adj3" fmla="val 45700"/>
            <a:gd name="adj4" fmla="val 222134"/>
            <a:gd name="adj5" fmla="val 21132"/>
            <a:gd name="adj6" fmla="val 308178"/>
          </a:avLst>
        </a:prstGeom>
        <a:solidFill>
          <a:schemeClr val="bg1">
            <a:alpha val="72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200">
              <a:solidFill>
                <a:schemeClr val="tx1"/>
              </a:solidFill>
            </a:rPr>
            <a:t>0°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3"/>
  <sheetViews>
    <sheetView topLeftCell="A26" zoomScaleNormal="100" zoomScalePageLayoutView="80" workbookViewId="0">
      <selection activeCell="A733" activeCellId="45" sqref="A26:XFD26 A50:XFD50 A66:XFD66 A83:XFD83 A102:XFD102 A116:XFD116 A132:XFD132 A145:XFD145 A159:XFD159 A175:XFD175 A190:XFD190 A206:XFD206 A223:XFD223 A238:XFD238 A252:XFD252 A267:XFD267 A284:XFD284 A297:XFD297 A311:XFD311 A325:XFD325 A339:XFD339 A353:XFD353 A394:XFD394 A410:XFD410 A423:XFD423 A438:XFD438 A452:XFD452 A468:XFD468 A483:XFD483 A498:XFD498 A511:XFD511 A526:XFD526 A540:XFD540 A555:XFD555 A570:XFD570 A586:XFD586 A600:XFD600 A614:XFD614 A628:XFD628 A644:XFD644 A659:XFD659 A674:XFD674 A690:XFD690 A704:XFD704 A717:XFD717 A733:XFD733"/>
    </sheetView>
  </sheetViews>
  <sheetFormatPr baseColWidth="10" defaultRowHeight="12.75" x14ac:dyDescent="0.2"/>
  <cols>
    <col min="1" max="1" width="8.7109375" customWidth="1"/>
    <col min="2" max="2" width="10.140625" customWidth="1"/>
    <col min="4" max="4" width="11.5703125" style="22"/>
    <col min="5" max="5" width="12.7109375" bestFit="1" customWidth="1"/>
    <col min="7" max="8" width="11.5703125" style="11"/>
    <col min="11" max="12" width="11.5703125" style="22"/>
  </cols>
  <sheetData>
    <row r="1" spans="1:12" s="2" customFormat="1" ht="20.45" customHeight="1" x14ac:dyDescent="0.2">
      <c r="A1" s="2" t="s">
        <v>9</v>
      </c>
      <c r="D1" s="21"/>
      <c r="F1" s="19">
        <v>43113</v>
      </c>
      <c r="G1" s="10"/>
      <c r="H1" s="10"/>
      <c r="K1" s="21"/>
      <c r="L1" s="21"/>
    </row>
    <row r="3" spans="1:12" x14ac:dyDescent="0.2">
      <c r="B3" s="1" t="s">
        <v>14</v>
      </c>
      <c r="C3">
        <v>9.8065999999999995</v>
      </c>
      <c r="D3" s="22" t="s">
        <v>15</v>
      </c>
      <c r="E3" s="19" t="s">
        <v>31</v>
      </c>
      <c r="I3" s="31" t="s">
        <v>43</v>
      </c>
      <c r="J3" s="32"/>
      <c r="K3" s="33"/>
      <c r="L3" s="34"/>
    </row>
    <row r="4" spans="1:12" x14ac:dyDescent="0.2">
      <c r="B4" s="1" t="s">
        <v>16</v>
      </c>
      <c r="C4">
        <v>0.1</v>
      </c>
      <c r="D4" s="22" t="s">
        <v>17</v>
      </c>
      <c r="E4" s="19" t="s">
        <v>32</v>
      </c>
      <c r="G4" s="20"/>
      <c r="I4" s="39" t="s">
        <v>48</v>
      </c>
      <c r="J4" s="36"/>
      <c r="K4" s="37"/>
      <c r="L4" s="38"/>
    </row>
    <row r="5" spans="1:12" x14ac:dyDescent="0.2">
      <c r="B5" s="1" t="s">
        <v>18</v>
      </c>
      <c r="C5">
        <v>0.06</v>
      </c>
      <c r="D5" s="22" t="s">
        <v>19</v>
      </c>
      <c r="E5" s="19" t="s">
        <v>33</v>
      </c>
      <c r="G5" s="20" t="s">
        <v>1</v>
      </c>
      <c r="I5" s="39" t="s">
        <v>41</v>
      </c>
      <c r="J5" s="54" t="s">
        <v>44</v>
      </c>
      <c r="K5" s="55" t="s">
        <v>45</v>
      </c>
      <c r="L5" s="56"/>
    </row>
    <row r="6" spans="1:12" x14ac:dyDescent="0.2">
      <c r="B6" s="1" t="s">
        <v>20</v>
      </c>
      <c r="C6">
        <f>C4*C5</f>
        <v>6.0000000000000001E-3</v>
      </c>
      <c r="D6" s="22" t="s">
        <v>21</v>
      </c>
      <c r="E6" s="19" t="s">
        <v>34</v>
      </c>
      <c r="I6" s="39" t="s">
        <v>42</v>
      </c>
      <c r="J6" s="57">
        <v>21.935402880000012</v>
      </c>
      <c r="K6" s="57">
        <v>348.45112861538462</v>
      </c>
      <c r="L6" s="58" t="s">
        <v>24</v>
      </c>
    </row>
    <row r="7" spans="1:12" x14ac:dyDescent="0.2">
      <c r="B7" s="17" t="s">
        <v>30</v>
      </c>
      <c r="C7">
        <v>1.2</v>
      </c>
      <c r="D7" s="25" t="s">
        <v>36</v>
      </c>
      <c r="E7" s="19" t="s">
        <v>35</v>
      </c>
      <c r="I7" s="39" t="s">
        <v>47</v>
      </c>
      <c r="J7" s="36"/>
      <c r="K7" s="40"/>
      <c r="L7" s="38"/>
    </row>
    <row r="8" spans="1:12" x14ac:dyDescent="0.2">
      <c r="B8" s="16" t="s">
        <v>37</v>
      </c>
      <c r="C8">
        <f>1/2*C7*C6</f>
        <v>3.5999999999999999E-3</v>
      </c>
      <c r="D8" s="25" t="s">
        <v>46</v>
      </c>
      <c r="E8">
        <f>C8*1000</f>
        <v>3.6</v>
      </c>
      <c r="F8" s="20" t="s">
        <v>39</v>
      </c>
      <c r="H8" s="20" t="s">
        <v>1</v>
      </c>
      <c r="I8" s="41" t="s">
        <v>51</v>
      </c>
      <c r="J8" s="42"/>
      <c r="K8" s="43"/>
      <c r="L8" s="44"/>
    </row>
    <row r="9" spans="1:12" x14ac:dyDescent="0.2">
      <c r="B9" s="16"/>
      <c r="D9" s="25"/>
      <c r="F9" s="20"/>
    </row>
    <row r="10" spans="1:12" s="8" customFormat="1" x14ac:dyDescent="0.2">
      <c r="A10" s="7" t="s">
        <v>10</v>
      </c>
      <c r="B10" s="7" t="s">
        <v>13</v>
      </c>
      <c r="C10" s="3" t="s">
        <v>3</v>
      </c>
      <c r="D10" s="46" t="s">
        <v>4</v>
      </c>
      <c r="E10" s="3" t="s">
        <v>2</v>
      </c>
      <c r="F10" s="3" t="s">
        <v>0</v>
      </c>
      <c r="G10" s="12" t="s">
        <v>22</v>
      </c>
      <c r="H10" s="12" t="s">
        <v>23</v>
      </c>
      <c r="I10" s="14" t="s">
        <v>25</v>
      </c>
      <c r="J10" s="14" t="s">
        <v>26</v>
      </c>
      <c r="K10" s="23" t="s">
        <v>27</v>
      </c>
      <c r="L10" s="23" t="s">
        <v>28</v>
      </c>
    </row>
    <row r="11" spans="1:12" s="5" customFormat="1" x14ac:dyDescent="0.2">
      <c r="A11" s="6" t="s">
        <v>11</v>
      </c>
      <c r="B11" s="6" t="s">
        <v>12</v>
      </c>
      <c r="C11" s="4" t="s">
        <v>5</v>
      </c>
      <c r="D11" s="47" t="s">
        <v>6</v>
      </c>
      <c r="E11" s="4" t="s">
        <v>7</v>
      </c>
      <c r="F11" s="4" t="s">
        <v>8</v>
      </c>
      <c r="G11" s="13" t="s">
        <v>24</v>
      </c>
      <c r="H11" s="13" t="s">
        <v>24</v>
      </c>
      <c r="I11" s="15" t="s">
        <v>24</v>
      </c>
      <c r="J11" s="15" t="s">
        <v>24</v>
      </c>
      <c r="K11" s="24" t="s">
        <v>29</v>
      </c>
      <c r="L11" s="24" t="s">
        <v>29</v>
      </c>
    </row>
    <row r="12" spans="1:12" x14ac:dyDescent="0.2">
      <c r="A12" s="63">
        <v>0</v>
      </c>
      <c r="B12" s="63">
        <v>0</v>
      </c>
      <c r="C12" s="61">
        <v>0.55069444444444449</v>
      </c>
      <c r="D12" s="62">
        <v>42.313000000000002</v>
      </c>
      <c r="E12" s="63">
        <v>-0.04</v>
      </c>
      <c r="F12" s="63">
        <v>0.05</v>
      </c>
      <c r="G12" s="64">
        <f>(-E12-F12)*$C$3</f>
        <v>-9.8066000000000014E-2</v>
      </c>
      <c r="H12" s="64">
        <f>F12*$C$3</f>
        <v>0.49032999999999999</v>
      </c>
      <c r="I12" s="64">
        <f>AVERAGE(G12:G21)</f>
        <v>-9.8066E-2</v>
      </c>
      <c r="J12" s="64">
        <f>AVERAGE(H12:H21)</f>
        <v>0.49033000000000004</v>
      </c>
      <c r="K12" s="71" t="s">
        <v>38</v>
      </c>
      <c r="L12" s="62"/>
    </row>
    <row r="13" spans="1:12" x14ac:dyDescent="0.2">
      <c r="C13" s="67">
        <v>0.55069444444444449</v>
      </c>
      <c r="D13" s="68">
        <v>42.847000000000001</v>
      </c>
      <c r="E13" s="69">
        <v>-0.04</v>
      </c>
      <c r="F13" s="69">
        <v>0.05</v>
      </c>
      <c r="G13" s="70">
        <f t="shared" ref="G13:G75" si="0">(-E13-F13)*$C$3</f>
        <v>-9.8066000000000014E-2</v>
      </c>
      <c r="H13" s="70">
        <f t="shared" ref="H13:H75" si="1">F13*$C$3</f>
        <v>0.49032999999999999</v>
      </c>
    </row>
    <row r="14" spans="1:12" x14ac:dyDescent="0.2">
      <c r="C14" s="61">
        <v>0.55069444444444449</v>
      </c>
      <c r="D14" s="62">
        <v>43.63</v>
      </c>
      <c r="E14" s="63">
        <v>-0.04</v>
      </c>
      <c r="F14" s="63">
        <v>0.05</v>
      </c>
      <c r="G14" s="64">
        <f t="shared" si="0"/>
        <v>-9.8066000000000014E-2</v>
      </c>
      <c r="H14" s="64">
        <f t="shared" si="1"/>
        <v>0.49032999999999999</v>
      </c>
    </row>
    <row r="15" spans="1:12" x14ac:dyDescent="0.2">
      <c r="C15" s="61">
        <v>0.55069444444444449</v>
      </c>
      <c r="D15" s="62">
        <v>44.31</v>
      </c>
      <c r="E15" s="63">
        <v>-0.04</v>
      </c>
      <c r="F15" s="63">
        <v>0.05</v>
      </c>
      <c r="G15" s="64">
        <f t="shared" si="0"/>
        <v>-9.8066000000000014E-2</v>
      </c>
      <c r="H15" s="64">
        <f t="shared" si="1"/>
        <v>0.49032999999999999</v>
      </c>
    </row>
    <row r="16" spans="1:12" x14ac:dyDescent="0.2">
      <c r="C16" s="61">
        <v>0.55069444444444449</v>
      </c>
      <c r="D16" s="62">
        <v>44.414000000000001</v>
      </c>
      <c r="E16" s="63">
        <v>-0.04</v>
      </c>
      <c r="F16" s="63">
        <v>0.05</v>
      </c>
      <c r="G16" s="64">
        <f t="shared" si="0"/>
        <v>-9.8066000000000014E-2</v>
      </c>
      <c r="H16" s="64">
        <f t="shared" si="1"/>
        <v>0.49032999999999999</v>
      </c>
    </row>
    <row r="17" spans="1:12" x14ac:dyDescent="0.2">
      <c r="C17" s="61">
        <v>0.55069444444444449</v>
      </c>
      <c r="D17" s="62">
        <v>44.826000000000001</v>
      </c>
      <c r="E17" s="63">
        <v>-0.04</v>
      </c>
      <c r="F17" s="63">
        <v>0.05</v>
      </c>
      <c r="G17" s="64">
        <f t="shared" si="0"/>
        <v>-9.8066000000000014E-2</v>
      </c>
      <c r="H17" s="64">
        <f t="shared" si="1"/>
        <v>0.49032999999999999</v>
      </c>
    </row>
    <row r="18" spans="1:12" x14ac:dyDescent="0.2">
      <c r="C18" s="61">
        <v>0.55069444444444449</v>
      </c>
      <c r="D18" s="62">
        <v>45.597999999999999</v>
      </c>
      <c r="E18" s="63">
        <v>-0.04</v>
      </c>
      <c r="F18" s="63">
        <v>0.05</v>
      </c>
      <c r="G18" s="64">
        <f t="shared" si="0"/>
        <v>-9.8066000000000014E-2</v>
      </c>
      <c r="H18" s="64">
        <f t="shared" si="1"/>
        <v>0.49032999999999999</v>
      </c>
    </row>
    <row r="19" spans="1:12" x14ac:dyDescent="0.2">
      <c r="C19" s="61">
        <v>0.55069444444444449</v>
      </c>
      <c r="D19" s="62">
        <v>45.954999999999998</v>
      </c>
      <c r="E19" s="63">
        <v>-0.04</v>
      </c>
      <c r="F19" s="63">
        <v>0.05</v>
      </c>
      <c r="G19" s="64">
        <f t="shared" si="0"/>
        <v>-9.8066000000000014E-2</v>
      </c>
      <c r="H19" s="64">
        <f t="shared" si="1"/>
        <v>0.49032999999999999</v>
      </c>
    </row>
    <row r="20" spans="1:12" x14ac:dyDescent="0.2">
      <c r="C20" s="61">
        <v>0.55069444444444449</v>
      </c>
      <c r="D20" s="62">
        <v>46.383000000000003</v>
      </c>
      <c r="E20" s="63">
        <v>-0.04</v>
      </c>
      <c r="F20" s="63">
        <v>0.05</v>
      </c>
      <c r="G20" s="64">
        <f t="shared" si="0"/>
        <v>-9.8066000000000014E-2</v>
      </c>
      <c r="H20" s="64">
        <f t="shared" si="1"/>
        <v>0.49032999999999999</v>
      </c>
    </row>
    <row r="21" spans="1:12" x14ac:dyDescent="0.2">
      <c r="C21" s="61">
        <v>0.55069444444444449</v>
      </c>
      <c r="D21" s="62">
        <v>47.167000000000002</v>
      </c>
      <c r="E21" s="63">
        <v>-0.04</v>
      </c>
      <c r="F21" s="63">
        <v>0.05</v>
      </c>
      <c r="G21" s="64">
        <f t="shared" si="0"/>
        <v>-9.8066000000000014E-2</v>
      </c>
      <c r="H21" s="64">
        <f t="shared" si="1"/>
        <v>0.49032999999999999</v>
      </c>
    </row>
    <row r="22" spans="1:12" x14ac:dyDescent="0.2">
      <c r="C22" s="61">
        <v>0.55069444444444449</v>
      </c>
      <c r="D22" s="62">
        <v>48.45</v>
      </c>
      <c r="E22" s="63">
        <v>-0.04</v>
      </c>
      <c r="F22" s="63">
        <v>0.05</v>
      </c>
      <c r="G22" s="64">
        <f t="shared" si="0"/>
        <v>-9.8066000000000014E-2</v>
      </c>
      <c r="H22" s="64">
        <f t="shared" si="1"/>
        <v>0.49032999999999999</v>
      </c>
    </row>
    <row r="23" spans="1:12" x14ac:dyDescent="0.2">
      <c r="C23" s="61">
        <v>0.55069444444444449</v>
      </c>
      <c r="D23" s="62">
        <v>48.706000000000003</v>
      </c>
      <c r="E23" s="63">
        <v>-0.04</v>
      </c>
      <c r="F23" s="63">
        <v>0.05</v>
      </c>
      <c r="G23" s="64">
        <f t="shared" si="0"/>
        <v>-9.8066000000000014E-2</v>
      </c>
      <c r="H23" s="64">
        <f t="shared" si="1"/>
        <v>0.49032999999999999</v>
      </c>
    </row>
    <row r="24" spans="1:12" s="8" customFormat="1" x14ac:dyDescent="0.2">
      <c r="A24" s="7" t="s">
        <v>10</v>
      </c>
      <c r="B24" s="59" t="s">
        <v>13</v>
      </c>
      <c r="C24" s="3" t="s">
        <v>3</v>
      </c>
      <c r="D24" s="46" t="s">
        <v>4</v>
      </c>
      <c r="E24" s="3" t="s">
        <v>2</v>
      </c>
      <c r="F24" s="3" t="s">
        <v>0</v>
      </c>
      <c r="G24" s="12" t="s">
        <v>22</v>
      </c>
      <c r="H24" s="12" t="s">
        <v>23</v>
      </c>
      <c r="K24" s="26"/>
      <c r="L24" s="26"/>
    </row>
    <row r="25" spans="1:12" s="5" customFormat="1" x14ac:dyDescent="0.2">
      <c r="A25" s="72" t="s">
        <v>11</v>
      </c>
      <c r="B25" s="73" t="s">
        <v>12</v>
      </c>
      <c r="C25" s="74" t="s">
        <v>5</v>
      </c>
      <c r="D25" s="75" t="s">
        <v>6</v>
      </c>
      <c r="E25" s="74" t="s">
        <v>7</v>
      </c>
      <c r="F25" s="74" t="s">
        <v>8</v>
      </c>
      <c r="G25" s="76" t="s">
        <v>24</v>
      </c>
      <c r="H25" s="76" t="s">
        <v>24</v>
      </c>
      <c r="K25" s="27"/>
      <c r="L25" s="27"/>
    </row>
    <row r="26" spans="1:12" x14ac:dyDescent="0.2">
      <c r="A26" s="63">
        <v>12</v>
      </c>
      <c r="B26" s="63">
        <v>0</v>
      </c>
      <c r="C26" s="61">
        <v>0.55138888888888882</v>
      </c>
      <c r="D26" s="62">
        <v>39.814</v>
      </c>
      <c r="E26" s="63">
        <v>-40.46</v>
      </c>
      <c r="F26" s="63">
        <v>39.840000000000003</v>
      </c>
      <c r="G26" s="64">
        <f t="shared" si="0"/>
        <v>6.0800919999999747</v>
      </c>
      <c r="H26" s="64">
        <f t="shared" si="1"/>
        <v>390.69494400000002</v>
      </c>
      <c r="I26" s="64">
        <f>AVERAGE(G26:G47)-$J$6</f>
        <v>-18.039508152727286</v>
      </c>
      <c r="J26" s="64">
        <f>AVERAGE(H26:H47)-$K$6</f>
        <v>46.71027593006994</v>
      </c>
      <c r="K26" s="62">
        <f>I26/($E$8*A26^2)</f>
        <v>-3.479843393658813E-2</v>
      </c>
      <c r="L26" s="71">
        <f>J26/($E$8*A26^2)</f>
        <v>9.0104698939178135E-2</v>
      </c>
    </row>
    <row r="27" spans="1:12" x14ac:dyDescent="0.2">
      <c r="C27" s="67">
        <v>0.55138888888888882</v>
      </c>
      <c r="D27" s="68">
        <v>40.25</v>
      </c>
      <c r="E27" s="69">
        <v>-39.56</v>
      </c>
      <c r="F27" s="69">
        <v>40.909999999999997</v>
      </c>
      <c r="G27" s="70">
        <f t="shared" si="0"/>
        <v>-13.238909999999944</v>
      </c>
      <c r="H27" s="70">
        <f t="shared" si="1"/>
        <v>401.18800599999997</v>
      </c>
    </row>
    <row r="28" spans="1:12" x14ac:dyDescent="0.2">
      <c r="C28" s="61">
        <v>0.55138888888888882</v>
      </c>
      <c r="D28" s="62">
        <v>41.24</v>
      </c>
      <c r="E28" s="63">
        <v>-41.16</v>
      </c>
      <c r="F28" s="63">
        <v>40.94</v>
      </c>
      <c r="G28" s="64">
        <f t="shared" si="0"/>
        <v>2.1574519999999886</v>
      </c>
      <c r="H28" s="64">
        <f t="shared" si="1"/>
        <v>401.48220399999997</v>
      </c>
    </row>
    <row r="29" spans="1:12" x14ac:dyDescent="0.2">
      <c r="C29" s="61">
        <v>0.55138888888888882</v>
      </c>
      <c r="D29" s="62">
        <v>41.438000000000002</v>
      </c>
      <c r="E29" s="63">
        <v>-41.08</v>
      </c>
      <c r="F29" s="63">
        <v>40.53</v>
      </c>
      <c r="G29" s="64">
        <f t="shared" si="0"/>
        <v>5.3936299999999715</v>
      </c>
      <c r="H29" s="64">
        <f t="shared" si="1"/>
        <v>397.46149800000001</v>
      </c>
    </row>
    <row r="30" spans="1:12" x14ac:dyDescent="0.2">
      <c r="C30" s="61">
        <v>0.55138888888888882</v>
      </c>
      <c r="D30" s="62">
        <v>41.780999999999999</v>
      </c>
      <c r="E30" s="63">
        <v>-40.630000000000003</v>
      </c>
      <c r="F30" s="63">
        <v>40.28</v>
      </c>
      <c r="G30" s="64">
        <f t="shared" si="0"/>
        <v>3.432310000000014</v>
      </c>
      <c r="H30" s="64">
        <f t="shared" si="1"/>
        <v>395.00984799999998</v>
      </c>
    </row>
    <row r="31" spans="1:12" x14ac:dyDescent="0.2">
      <c r="C31" s="61">
        <v>0.55138888888888882</v>
      </c>
      <c r="D31" s="62">
        <v>43.323999999999998</v>
      </c>
      <c r="E31" s="63">
        <v>-41.14</v>
      </c>
      <c r="F31" s="63">
        <v>40.07</v>
      </c>
      <c r="G31" s="64">
        <f t="shared" si="0"/>
        <v>10.493062000000002</v>
      </c>
      <c r="H31" s="64">
        <f t="shared" si="1"/>
        <v>392.95046199999996</v>
      </c>
    </row>
    <row r="32" spans="1:12" x14ac:dyDescent="0.2">
      <c r="C32" s="61">
        <v>0.55138888888888882</v>
      </c>
      <c r="D32" s="62">
        <v>43.439</v>
      </c>
      <c r="E32" s="63">
        <v>-41.12</v>
      </c>
      <c r="F32" s="63">
        <v>40.06</v>
      </c>
      <c r="G32" s="64">
        <f t="shared" si="0"/>
        <v>10.394995999999953</v>
      </c>
      <c r="H32" s="64">
        <f t="shared" si="1"/>
        <v>392.852396</v>
      </c>
    </row>
    <row r="33" spans="1:12" x14ac:dyDescent="0.2">
      <c r="C33" s="61">
        <v>0.55138888888888882</v>
      </c>
      <c r="D33" s="62">
        <v>43.749000000000002</v>
      </c>
      <c r="E33" s="63">
        <v>-41.14</v>
      </c>
      <c r="F33" s="63">
        <v>40.64</v>
      </c>
      <c r="G33" s="64">
        <f t="shared" si="0"/>
        <v>4.9032999999999998</v>
      </c>
      <c r="H33" s="64">
        <f t="shared" si="1"/>
        <v>398.54022399999997</v>
      </c>
    </row>
    <row r="34" spans="1:12" x14ac:dyDescent="0.2">
      <c r="C34" s="61">
        <v>0.55138888888888882</v>
      </c>
      <c r="D34" s="62">
        <v>44.564</v>
      </c>
      <c r="E34" s="63">
        <v>-40.700000000000003</v>
      </c>
      <c r="F34" s="63">
        <v>40.06</v>
      </c>
      <c r="G34" s="64">
        <f t="shared" si="0"/>
        <v>6.2762240000000054</v>
      </c>
      <c r="H34" s="64">
        <f t="shared" si="1"/>
        <v>392.852396</v>
      </c>
    </row>
    <row r="35" spans="1:12" x14ac:dyDescent="0.2">
      <c r="C35" s="61">
        <v>0.55138888888888882</v>
      </c>
      <c r="D35" s="62">
        <v>44.984999999999999</v>
      </c>
      <c r="E35" s="63">
        <v>-41.15</v>
      </c>
      <c r="F35" s="63">
        <v>39.99</v>
      </c>
      <c r="G35" s="64">
        <f t="shared" si="0"/>
        <v>11.375655999999966</v>
      </c>
      <c r="H35" s="64">
        <f t="shared" si="1"/>
        <v>392.16593399999999</v>
      </c>
    </row>
    <row r="36" spans="1:12" x14ac:dyDescent="0.2">
      <c r="C36" s="61">
        <v>0.55138888888888882</v>
      </c>
      <c r="D36" s="62">
        <v>45.356999999999999</v>
      </c>
      <c r="E36" s="63">
        <v>-41.62</v>
      </c>
      <c r="F36" s="63">
        <v>39.61</v>
      </c>
      <c r="G36" s="64">
        <f t="shared" si="0"/>
        <v>19.711265999999981</v>
      </c>
      <c r="H36" s="64">
        <f t="shared" si="1"/>
        <v>388.43942599999997</v>
      </c>
    </row>
    <row r="37" spans="1:12" x14ac:dyDescent="0.2">
      <c r="C37" s="61">
        <v>0.55138888888888882</v>
      </c>
      <c r="D37" s="62">
        <v>46.148000000000003</v>
      </c>
      <c r="E37" s="63">
        <v>-40.590000000000003</v>
      </c>
      <c r="F37" s="63">
        <v>39.69</v>
      </c>
      <c r="G37" s="64">
        <f t="shared" si="0"/>
        <v>8.8259400000000561</v>
      </c>
      <c r="H37" s="64">
        <f t="shared" si="1"/>
        <v>389.22395399999994</v>
      </c>
    </row>
    <row r="38" spans="1:12" x14ac:dyDescent="0.2">
      <c r="C38" s="61">
        <v>0.55138888888888882</v>
      </c>
      <c r="D38" s="62">
        <v>46.529000000000003</v>
      </c>
      <c r="E38" s="63">
        <v>-40.68</v>
      </c>
      <c r="F38" s="63">
        <v>39.75</v>
      </c>
      <c r="G38" s="64">
        <f t="shared" si="0"/>
        <v>9.1201379999999972</v>
      </c>
      <c r="H38" s="64">
        <f t="shared" si="1"/>
        <v>389.81234999999998</v>
      </c>
    </row>
    <row r="39" spans="1:12" x14ac:dyDescent="0.2">
      <c r="C39" s="61">
        <v>0.55138888888888882</v>
      </c>
      <c r="D39" s="62">
        <v>46.944000000000003</v>
      </c>
      <c r="E39" s="63">
        <v>-40.880000000000003</v>
      </c>
      <c r="F39" s="63">
        <v>39.75</v>
      </c>
      <c r="G39" s="64">
        <f t="shared" si="0"/>
        <v>11.081458000000024</v>
      </c>
      <c r="H39" s="64">
        <f t="shared" si="1"/>
        <v>389.81234999999998</v>
      </c>
    </row>
    <row r="40" spans="1:12" x14ac:dyDescent="0.2">
      <c r="C40" s="61">
        <v>0.55138888888888882</v>
      </c>
      <c r="D40" s="62">
        <v>47.712000000000003</v>
      </c>
      <c r="E40" s="63">
        <v>-40.28</v>
      </c>
      <c r="F40" s="63">
        <v>40.270000000000003</v>
      </c>
      <c r="G40" s="64">
        <f t="shared" si="0"/>
        <v>9.8065999999980488E-2</v>
      </c>
      <c r="H40" s="64">
        <f t="shared" si="1"/>
        <v>394.91178200000002</v>
      </c>
    </row>
    <row r="41" spans="1:12" x14ac:dyDescent="0.2">
      <c r="C41" s="61">
        <v>0.55138888888888882</v>
      </c>
      <c r="D41" s="62">
        <v>48.7</v>
      </c>
      <c r="E41" s="63">
        <v>-40.380000000000003</v>
      </c>
      <c r="F41" s="63">
        <v>40.770000000000003</v>
      </c>
      <c r="G41" s="64">
        <f t="shared" si="0"/>
        <v>-3.8245740000000055</v>
      </c>
      <c r="H41" s="64">
        <f t="shared" si="1"/>
        <v>399.81508200000002</v>
      </c>
    </row>
    <row r="42" spans="1:12" x14ac:dyDescent="0.2">
      <c r="C42" s="61">
        <v>0.55138888888888882</v>
      </c>
      <c r="D42" s="62">
        <v>49.534999999999997</v>
      </c>
      <c r="E42" s="63">
        <v>-40.619999999999997</v>
      </c>
      <c r="F42" s="63">
        <v>40.99</v>
      </c>
      <c r="G42" s="64">
        <f t="shared" si="0"/>
        <v>-3.6284420000000446</v>
      </c>
      <c r="H42" s="64">
        <f t="shared" si="1"/>
        <v>401.972534</v>
      </c>
    </row>
    <row r="43" spans="1:12" x14ac:dyDescent="0.2">
      <c r="C43" s="61">
        <v>0.55138888888888882</v>
      </c>
      <c r="D43" s="62">
        <v>49.67</v>
      </c>
      <c r="E43" s="63">
        <v>-40.270000000000003</v>
      </c>
      <c r="F43" s="63">
        <v>40.64</v>
      </c>
      <c r="G43" s="64">
        <f t="shared" si="0"/>
        <v>-3.6284419999999749</v>
      </c>
      <c r="H43" s="64">
        <f t="shared" si="1"/>
        <v>398.54022399999997</v>
      </c>
    </row>
    <row r="44" spans="1:12" x14ac:dyDescent="0.2">
      <c r="C44" s="61">
        <v>0.55138888888888882</v>
      </c>
      <c r="D44" s="62">
        <v>50.38</v>
      </c>
      <c r="E44" s="63">
        <v>-39.86</v>
      </c>
      <c r="F44" s="63">
        <v>40.5</v>
      </c>
      <c r="G44" s="64">
        <f t="shared" si="0"/>
        <v>-6.2762240000000054</v>
      </c>
      <c r="H44" s="64">
        <f t="shared" si="1"/>
        <v>397.16729999999995</v>
      </c>
    </row>
    <row r="45" spans="1:12" x14ac:dyDescent="0.2">
      <c r="C45" s="61">
        <v>0.55138888888888882</v>
      </c>
      <c r="D45" s="62">
        <v>50.48</v>
      </c>
      <c r="E45" s="63">
        <v>-40.32</v>
      </c>
      <c r="F45" s="63">
        <v>40.53</v>
      </c>
      <c r="G45" s="64">
        <f t="shared" si="0"/>
        <v>-2.0593860000000084</v>
      </c>
      <c r="H45" s="64">
        <f t="shared" si="1"/>
        <v>397.46149800000001</v>
      </c>
    </row>
    <row r="46" spans="1:12" x14ac:dyDescent="0.2">
      <c r="C46" s="61">
        <v>0.55138888888888882</v>
      </c>
      <c r="D46" s="62">
        <v>51.249000000000002</v>
      </c>
      <c r="E46" s="63">
        <v>-40.99</v>
      </c>
      <c r="F46" s="63">
        <v>40.78</v>
      </c>
      <c r="G46" s="64">
        <f t="shared" si="0"/>
        <v>2.0593860000000084</v>
      </c>
      <c r="H46" s="64">
        <f t="shared" si="1"/>
        <v>399.91314799999998</v>
      </c>
    </row>
    <row r="47" spans="1:12" x14ac:dyDescent="0.2">
      <c r="C47" s="61">
        <v>0.55138888888888882</v>
      </c>
      <c r="D47" s="62">
        <v>51.649000000000001</v>
      </c>
      <c r="E47" s="63">
        <v>-40.61</v>
      </c>
      <c r="F47" s="63">
        <v>39.9</v>
      </c>
      <c r="G47" s="64">
        <f t="shared" si="0"/>
        <v>6.9626860000000077</v>
      </c>
      <c r="H47" s="64">
        <f t="shared" si="1"/>
        <v>391.28333999999995</v>
      </c>
    </row>
    <row r="48" spans="1:12" s="8" customFormat="1" x14ac:dyDescent="0.2">
      <c r="A48" s="7" t="s">
        <v>10</v>
      </c>
      <c r="B48" s="59" t="s">
        <v>13</v>
      </c>
      <c r="C48" s="3" t="s">
        <v>3</v>
      </c>
      <c r="D48" s="46" t="s">
        <v>4</v>
      </c>
      <c r="E48" s="3" t="s">
        <v>2</v>
      </c>
      <c r="F48" s="3" t="s">
        <v>0</v>
      </c>
      <c r="G48" s="12" t="s">
        <v>22</v>
      </c>
      <c r="H48" s="12" t="s">
        <v>23</v>
      </c>
      <c r="K48" s="26"/>
      <c r="L48" s="26"/>
    </row>
    <row r="49" spans="1:12" s="5" customFormat="1" x14ac:dyDescent="0.2">
      <c r="A49" s="72" t="s">
        <v>11</v>
      </c>
      <c r="B49" s="73" t="s">
        <v>12</v>
      </c>
      <c r="C49" s="74" t="s">
        <v>5</v>
      </c>
      <c r="D49" s="75" t="s">
        <v>6</v>
      </c>
      <c r="E49" s="74" t="s">
        <v>7</v>
      </c>
      <c r="F49" s="74" t="s">
        <v>8</v>
      </c>
      <c r="G49" s="76" t="s">
        <v>24</v>
      </c>
      <c r="H49" s="76" t="s">
        <v>24</v>
      </c>
      <c r="K49" s="27"/>
      <c r="L49" s="27"/>
    </row>
    <row r="50" spans="1:12" x14ac:dyDescent="0.2">
      <c r="A50" s="63">
        <v>12</v>
      </c>
      <c r="B50" s="63">
        <v>2</v>
      </c>
      <c r="C50" s="61">
        <v>0.55347222222222225</v>
      </c>
      <c r="D50" s="62">
        <v>33.216000000000001</v>
      </c>
      <c r="E50" s="63">
        <v>-45.95</v>
      </c>
      <c r="F50" s="63">
        <v>40.53</v>
      </c>
      <c r="G50" s="64">
        <f t="shared" si="0"/>
        <v>53.151772000000015</v>
      </c>
      <c r="H50" s="64">
        <f t="shared" si="1"/>
        <v>397.46149800000001</v>
      </c>
      <c r="I50" s="48">
        <f>AVERAGE(G50:G61)-$J$6</f>
        <v>42.959772619999995</v>
      </c>
      <c r="J50" s="48">
        <f>AVERAGE(H50:H61)-$K$6</f>
        <v>42.088544217948652</v>
      </c>
      <c r="K50" s="62">
        <f>I50/($E$8*A50^2)</f>
        <v>8.286993175154321E-2</v>
      </c>
      <c r="L50" s="71">
        <f>J50/($E$8*A50^2)</f>
        <v>8.1189321408079967E-2</v>
      </c>
    </row>
    <row r="51" spans="1:12" x14ac:dyDescent="0.2">
      <c r="C51" s="67">
        <v>0.55347222222222225</v>
      </c>
      <c r="D51" s="68">
        <v>34.756999999999998</v>
      </c>
      <c r="E51" s="69">
        <v>-46.68</v>
      </c>
      <c r="F51" s="69">
        <v>39.44</v>
      </c>
      <c r="G51" s="70">
        <f t="shared" si="0"/>
        <v>70.99978400000002</v>
      </c>
      <c r="H51" s="70">
        <f t="shared" si="1"/>
        <v>386.77230399999996</v>
      </c>
    </row>
    <row r="52" spans="1:12" x14ac:dyDescent="0.2">
      <c r="C52" s="61">
        <v>0.55347222222222225</v>
      </c>
      <c r="D52" s="62">
        <v>35.152000000000001</v>
      </c>
      <c r="E52" s="63">
        <v>-46.58</v>
      </c>
      <c r="F52" s="63">
        <v>39.49</v>
      </c>
      <c r="G52" s="64">
        <f t="shared" si="0"/>
        <v>69.528793999999962</v>
      </c>
      <c r="H52" s="64">
        <f t="shared" si="1"/>
        <v>387.26263399999999</v>
      </c>
    </row>
    <row r="53" spans="1:12" x14ac:dyDescent="0.2">
      <c r="C53" s="61">
        <v>0.55347222222222225</v>
      </c>
      <c r="D53" s="62">
        <v>35.512999999999998</v>
      </c>
      <c r="E53" s="63">
        <v>-45.98</v>
      </c>
      <c r="F53" s="63">
        <v>39.76</v>
      </c>
      <c r="G53" s="64">
        <f t="shared" si="0"/>
        <v>60.997051999999989</v>
      </c>
      <c r="H53" s="64">
        <f t="shared" si="1"/>
        <v>389.91041599999994</v>
      </c>
    </row>
    <row r="54" spans="1:12" x14ac:dyDescent="0.2">
      <c r="C54" s="61">
        <v>0.55347222222222225</v>
      </c>
      <c r="D54" s="62">
        <v>36.296999999999997</v>
      </c>
      <c r="E54" s="63">
        <v>-46.54</v>
      </c>
      <c r="F54" s="63">
        <v>39.840000000000003</v>
      </c>
      <c r="G54" s="64">
        <f t="shared" si="0"/>
        <v>65.70421999999995</v>
      </c>
      <c r="H54" s="64">
        <f t="shared" si="1"/>
        <v>390.69494400000002</v>
      </c>
    </row>
    <row r="55" spans="1:12" x14ac:dyDescent="0.2">
      <c r="C55" s="61">
        <v>0.55347222222222225</v>
      </c>
      <c r="D55" s="62">
        <v>36.728999999999999</v>
      </c>
      <c r="E55" s="63">
        <v>-46.16</v>
      </c>
      <c r="F55" s="63">
        <v>39.75</v>
      </c>
      <c r="G55" s="64">
        <f t="shared" si="0"/>
        <v>62.860305999999966</v>
      </c>
      <c r="H55" s="64">
        <f t="shared" si="1"/>
        <v>389.81234999999998</v>
      </c>
    </row>
    <row r="56" spans="1:12" x14ac:dyDescent="0.2">
      <c r="C56" s="61">
        <v>0.55347222222222225</v>
      </c>
      <c r="D56" s="62">
        <v>37.124000000000002</v>
      </c>
      <c r="E56" s="63">
        <v>-45.95</v>
      </c>
      <c r="F56" s="63">
        <v>39.93</v>
      </c>
      <c r="G56" s="64">
        <f t="shared" si="0"/>
        <v>59.035732000000031</v>
      </c>
      <c r="H56" s="64">
        <f t="shared" si="1"/>
        <v>391.577538</v>
      </c>
    </row>
    <row r="57" spans="1:12" x14ac:dyDescent="0.2">
      <c r="C57" s="61">
        <v>0.55347222222222225</v>
      </c>
      <c r="D57" s="62">
        <v>37.906999999999996</v>
      </c>
      <c r="E57" s="63">
        <v>-46.79</v>
      </c>
      <c r="F57" s="63">
        <v>39.83</v>
      </c>
      <c r="G57" s="64">
        <f t="shared" si="0"/>
        <v>68.25393600000001</v>
      </c>
      <c r="H57" s="64">
        <f t="shared" si="1"/>
        <v>390.59687799999995</v>
      </c>
    </row>
    <row r="58" spans="1:12" x14ac:dyDescent="0.2">
      <c r="C58" s="61">
        <v>0.55347222222222225</v>
      </c>
      <c r="D58" s="62">
        <v>38.292999999999999</v>
      </c>
      <c r="E58" s="63">
        <v>-46.75</v>
      </c>
      <c r="F58" s="63">
        <v>39.72</v>
      </c>
      <c r="G58" s="64">
        <f t="shared" si="0"/>
        <v>68.940398000000002</v>
      </c>
      <c r="H58" s="64">
        <f t="shared" si="1"/>
        <v>389.51815199999999</v>
      </c>
    </row>
    <row r="59" spans="1:12" x14ac:dyDescent="0.2">
      <c r="C59" s="61">
        <v>0.55347222222222225</v>
      </c>
      <c r="D59" s="62">
        <v>38.692999999999998</v>
      </c>
      <c r="E59" s="63">
        <v>-46.54</v>
      </c>
      <c r="F59" s="63">
        <v>39.94</v>
      </c>
      <c r="G59" s="64">
        <f t="shared" si="0"/>
        <v>64.723560000000006</v>
      </c>
      <c r="H59" s="64">
        <f t="shared" si="1"/>
        <v>391.67560399999996</v>
      </c>
    </row>
    <row r="60" spans="1:12" x14ac:dyDescent="0.2">
      <c r="C60" s="61">
        <v>0.55347222222222225</v>
      </c>
      <c r="D60" s="62">
        <v>39.94</v>
      </c>
      <c r="E60" s="63">
        <v>-46.86</v>
      </c>
      <c r="F60" s="63">
        <v>40.25</v>
      </c>
      <c r="G60" s="64">
        <f t="shared" si="0"/>
        <v>64.821625999999995</v>
      </c>
      <c r="H60" s="64">
        <f t="shared" si="1"/>
        <v>394.71564999999998</v>
      </c>
    </row>
    <row r="61" spans="1:12" x14ac:dyDescent="0.2">
      <c r="C61" s="61">
        <v>0.55347222222222225</v>
      </c>
      <c r="D61" s="62">
        <v>40.673999999999999</v>
      </c>
      <c r="E61" s="63">
        <v>-46.52</v>
      </c>
      <c r="F61" s="63">
        <v>39.409999999999997</v>
      </c>
      <c r="G61" s="64">
        <f t="shared" si="0"/>
        <v>69.724926000000067</v>
      </c>
      <c r="H61" s="64">
        <f t="shared" si="1"/>
        <v>386.47810599999997</v>
      </c>
    </row>
    <row r="62" spans="1:12" x14ac:dyDescent="0.2">
      <c r="C62" s="61">
        <v>0.55347222222222225</v>
      </c>
      <c r="D62" s="62">
        <v>41.442999999999998</v>
      </c>
      <c r="E62" s="63">
        <v>-46.46</v>
      </c>
      <c r="F62" s="63">
        <v>39.409999999999997</v>
      </c>
      <c r="G62" s="64">
        <f t="shared" si="0"/>
        <v>69.136530000000036</v>
      </c>
      <c r="H62" s="64">
        <f t="shared" si="1"/>
        <v>386.47810599999997</v>
      </c>
    </row>
    <row r="63" spans="1:12" x14ac:dyDescent="0.2">
      <c r="C63" s="61">
        <v>0.55347222222222225</v>
      </c>
      <c r="D63" s="62">
        <v>41.8</v>
      </c>
      <c r="E63" s="63">
        <v>-46.64</v>
      </c>
      <c r="F63" s="63">
        <v>39.49</v>
      </c>
      <c r="G63" s="64">
        <f t="shared" si="0"/>
        <v>70.117189999999979</v>
      </c>
      <c r="H63" s="64">
        <f t="shared" si="1"/>
        <v>387.26263399999999</v>
      </c>
    </row>
    <row r="64" spans="1:12" s="8" customFormat="1" x14ac:dyDescent="0.2">
      <c r="A64" s="7" t="s">
        <v>10</v>
      </c>
      <c r="B64" s="59" t="s">
        <v>13</v>
      </c>
      <c r="C64" s="3" t="s">
        <v>3</v>
      </c>
      <c r="D64" s="46" t="s">
        <v>4</v>
      </c>
      <c r="E64" s="3" t="s">
        <v>2</v>
      </c>
      <c r="F64" s="3" t="s">
        <v>0</v>
      </c>
      <c r="G64" s="12" t="s">
        <v>22</v>
      </c>
      <c r="H64" s="12" t="s">
        <v>23</v>
      </c>
      <c r="K64" s="26"/>
      <c r="L64" s="26"/>
    </row>
    <row r="65" spans="1:12" s="5" customFormat="1" x14ac:dyDescent="0.2">
      <c r="A65" s="72" t="s">
        <v>11</v>
      </c>
      <c r="B65" s="73" t="s">
        <v>12</v>
      </c>
      <c r="C65" s="74" t="s">
        <v>5</v>
      </c>
      <c r="D65" s="75" t="s">
        <v>6</v>
      </c>
      <c r="E65" s="74" t="s">
        <v>7</v>
      </c>
      <c r="F65" s="74" t="s">
        <v>8</v>
      </c>
      <c r="G65" s="76" t="s">
        <v>24</v>
      </c>
      <c r="H65" s="76" t="s">
        <v>24</v>
      </c>
      <c r="K65" s="27"/>
      <c r="L65" s="27"/>
    </row>
    <row r="66" spans="1:12" x14ac:dyDescent="0.2">
      <c r="A66" s="63">
        <v>12</v>
      </c>
      <c r="B66" s="63">
        <v>4</v>
      </c>
      <c r="C66" s="61">
        <v>0.5541666666666667</v>
      </c>
      <c r="D66" s="62">
        <v>35.695999999999998</v>
      </c>
      <c r="E66" s="63">
        <v>-51.3</v>
      </c>
      <c r="F66" s="63">
        <v>40.270000000000003</v>
      </c>
      <c r="G66" s="64">
        <f t="shared" si="0"/>
        <v>108.16679799999994</v>
      </c>
      <c r="H66" s="64">
        <f t="shared" si="1"/>
        <v>394.91178200000002</v>
      </c>
      <c r="I66" s="64">
        <f>AVERAGE(G66:G76)-$J$6</f>
        <v>85.848046210909089</v>
      </c>
      <c r="J66" s="64">
        <f>AVERAGE(H66:H76)-$K$6</f>
        <v>47.022304111888104</v>
      </c>
      <c r="K66" s="62">
        <f>I66/($E$8*A66^2)</f>
        <v>0.165601940993266</v>
      </c>
      <c r="L66" s="71">
        <f>J66/($E$8*A66^2)</f>
        <v>9.0706605154105141E-2</v>
      </c>
    </row>
    <row r="67" spans="1:12" x14ac:dyDescent="0.2">
      <c r="C67" s="67">
        <v>0.5541666666666667</v>
      </c>
      <c r="D67" s="68">
        <v>36.44</v>
      </c>
      <c r="E67" s="69">
        <v>-51.49</v>
      </c>
      <c r="F67" s="69">
        <v>40.14</v>
      </c>
      <c r="G67" s="70">
        <f t="shared" si="0"/>
        <v>111.30491000000001</v>
      </c>
      <c r="H67" s="70">
        <f t="shared" si="1"/>
        <v>393.63692399999996</v>
      </c>
    </row>
    <row r="68" spans="1:12" x14ac:dyDescent="0.2">
      <c r="C68" s="61">
        <v>0.5541666666666667</v>
      </c>
      <c r="D68" s="62">
        <v>36.463999999999999</v>
      </c>
      <c r="E68" s="63">
        <v>-51.49</v>
      </c>
      <c r="F68" s="63">
        <v>40.22</v>
      </c>
      <c r="G68" s="64">
        <f t="shared" si="0"/>
        <v>110.52038200000003</v>
      </c>
      <c r="H68" s="64">
        <f t="shared" si="1"/>
        <v>394.42145199999999</v>
      </c>
    </row>
    <row r="69" spans="1:12" x14ac:dyDescent="0.2">
      <c r="C69" s="61">
        <v>0.5541666666666667</v>
      </c>
      <c r="D69" s="62">
        <v>36.875</v>
      </c>
      <c r="E69" s="63">
        <v>-51.09</v>
      </c>
      <c r="F69" s="63">
        <v>40.08</v>
      </c>
      <c r="G69" s="64">
        <f t="shared" si="0"/>
        <v>107.97066600000005</v>
      </c>
      <c r="H69" s="64">
        <f t="shared" si="1"/>
        <v>393.04852799999998</v>
      </c>
    </row>
    <row r="70" spans="1:12" x14ac:dyDescent="0.2">
      <c r="C70" s="61">
        <v>0.5541666666666667</v>
      </c>
      <c r="D70" s="62">
        <v>37.655999999999999</v>
      </c>
      <c r="E70" s="63">
        <v>-51.42</v>
      </c>
      <c r="F70" s="63">
        <v>40.18</v>
      </c>
      <c r="G70" s="64">
        <f t="shared" si="0"/>
        <v>110.22618400000002</v>
      </c>
      <c r="H70" s="64">
        <f t="shared" si="1"/>
        <v>394.02918799999998</v>
      </c>
    </row>
    <row r="71" spans="1:12" x14ac:dyDescent="0.2">
      <c r="C71" s="61">
        <v>0.5541666666666667</v>
      </c>
      <c r="D71" s="62">
        <v>38.119999999999997</v>
      </c>
      <c r="E71" s="63">
        <v>-51.21</v>
      </c>
      <c r="F71" s="63">
        <v>40.79</v>
      </c>
      <c r="G71" s="64">
        <f t="shared" si="0"/>
        <v>102.18477200000001</v>
      </c>
      <c r="H71" s="64">
        <f t="shared" si="1"/>
        <v>400.011214</v>
      </c>
    </row>
    <row r="72" spans="1:12" x14ac:dyDescent="0.2">
      <c r="C72" s="61">
        <v>0.5541666666666667</v>
      </c>
      <c r="D72" s="62">
        <v>39.220999999999997</v>
      </c>
      <c r="E72" s="63">
        <v>-51.03</v>
      </c>
      <c r="F72" s="63">
        <v>40.4</v>
      </c>
      <c r="G72" s="64">
        <f t="shared" si="0"/>
        <v>104.24415800000003</v>
      </c>
      <c r="H72" s="64">
        <f t="shared" si="1"/>
        <v>396.18663999999995</v>
      </c>
    </row>
    <row r="73" spans="1:12" x14ac:dyDescent="0.2">
      <c r="C73" s="61">
        <v>0.5541666666666667</v>
      </c>
      <c r="D73" s="62">
        <v>39.631</v>
      </c>
      <c r="E73" s="63">
        <v>-51.2</v>
      </c>
      <c r="F73" s="63">
        <v>40.08</v>
      </c>
      <c r="G73" s="64">
        <f t="shared" si="0"/>
        <v>109.04939200000004</v>
      </c>
      <c r="H73" s="64">
        <f t="shared" si="1"/>
        <v>393.04852799999998</v>
      </c>
    </row>
    <row r="74" spans="1:12" x14ac:dyDescent="0.2">
      <c r="C74" s="61">
        <v>0.5541666666666667</v>
      </c>
      <c r="D74" s="62">
        <v>40.5</v>
      </c>
      <c r="E74" s="63">
        <v>-51.45</v>
      </c>
      <c r="F74" s="63">
        <v>40.299999999999997</v>
      </c>
      <c r="G74" s="64">
        <f t="shared" si="0"/>
        <v>109.34359000000005</v>
      </c>
      <c r="H74" s="64">
        <f t="shared" si="1"/>
        <v>395.20597999999995</v>
      </c>
    </row>
    <row r="75" spans="1:12" x14ac:dyDescent="0.2">
      <c r="C75" s="61">
        <v>0.5541666666666667</v>
      </c>
      <c r="D75" s="62">
        <v>41.521999999999998</v>
      </c>
      <c r="E75" s="63">
        <v>-51.29</v>
      </c>
      <c r="F75" s="63">
        <v>40.76</v>
      </c>
      <c r="G75" s="64">
        <f t="shared" si="0"/>
        <v>103.26349800000001</v>
      </c>
      <c r="H75" s="64">
        <f t="shared" si="1"/>
        <v>399.71701599999994</v>
      </c>
    </row>
    <row r="76" spans="1:12" x14ac:dyDescent="0.2">
      <c r="C76" s="61">
        <v>0.5541666666666667</v>
      </c>
      <c r="D76" s="62">
        <v>41.640999999999998</v>
      </c>
      <c r="E76" s="63">
        <v>-51.53</v>
      </c>
      <c r="F76" s="63">
        <v>40.380000000000003</v>
      </c>
      <c r="G76" s="64">
        <f t="shared" ref="G76:G138" si="2">(-E76-F76)*$C$3</f>
        <v>109.34358999999998</v>
      </c>
      <c r="H76" s="64">
        <f t="shared" ref="H76:H138" si="3">F76*$C$3</f>
        <v>395.99050800000003</v>
      </c>
    </row>
    <row r="77" spans="1:12" x14ac:dyDescent="0.2">
      <c r="C77" s="61">
        <v>0.5541666666666667</v>
      </c>
      <c r="D77" s="62">
        <v>41.972999999999999</v>
      </c>
      <c r="E77" s="63">
        <v>-51.59</v>
      </c>
      <c r="F77" s="63">
        <v>40.380000000000003</v>
      </c>
      <c r="G77" s="64">
        <f t="shared" si="2"/>
        <v>109.93198600000001</v>
      </c>
      <c r="H77" s="64">
        <f t="shared" si="3"/>
        <v>395.99050800000003</v>
      </c>
    </row>
    <row r="78" spans="1:12" x14ac:dyDescent="0.2">
      <c r="C78" s="61">
        <v>0.5541666666666667</v>
      </c>
      <c r="D78" s="62">
        <v>42.758000000000003</v>
      </c>
      <c r="E78" s="63">
        <v>-51.64</v>
      </c>
      <c r="F78" s="63">
        <v>40.549999999999997</v>
      </c>
      <c r="G78" s="64">
        <f t="shared" si="2"/>
        <v>108.75519400000003</v>
      </c>
      <c r="H78" s="64">
        <f t="shared" si="3"/>
        <v>397.65762999999993</v>
      </c>
    </row>
    <row r="79" spans="1:12" x14ac:dyDescent="0.2">
      <c r="C79" s="61">
        <v>0.5541666666666667</v>
      </c>
      <c r="D79" s="62">
        <v>43.156999999999996</v>
      </c>
      <c r="E79" s="63">
        <v>-51.44</v>
      </c>
      <c r="F79" s="63">
        <v>40.729999999999997</v>
      </c>
      <c r="G79" s="64">
        <f t="shared" si="2"/>
        <v>105.02868600000001</v>
      </c>
      <c r="H79" s="64">
        <f t="shared" si="3"/>
        <v>399.42281799999995</v>
      </c>
    </row>
    <row r="80" spans="1:12" x14ac:dyDescent="0.2">
      <c r="C80" s="61">
        <v>0.5541666666666667</v>
      </c>
      <c r="D80" s="62">
        <v>43.552999999999997</v>
      </c>
      <c r="E80" s="63">
        <v>-51.3</v>
      </c>
      <c r="F80" s="63">
        <v>40.840000000000003</v>
      </c>
      <c r="G80" s="64">
        <f t="shared" si="2"/>
        <v>102.57703599999994</v>
      </c>
      <c r="H80" s="64">
        <f t="shared" si="3"/>
        <v>400.50154400000002</v>
      </c>
    </row>
    <row r="81" spans="1:12" s="8" customFormat="1" x14ac:dyDescent="0.2">
      <c r="A81" s="7" t="s">
        <v>10</v>
      </c>
      <c r="B81" s="59" t="s">
        <v>13</v>
      </c>
      <c r="C81" s="3" t="s">
        <v>3</v>
      </c>
      <c r="D81" s="46" t="s">
        <v>4</v>
      </c>
      <c r="E81" s="3" t="s">
        <v>2</v>
      </c>
      <c r="F81" s="3" t="s">
        <v>0</v>
      </c>
      <c r="G81" s="12" t="s">
        <v>22</v>
      </c>
      <c r="H81" s="12" t="s">
        <v>23</v>
      </c>
      <c r="K81" s="26"/>
      <c r="L81" s="26"/>
    </row>
    <row r="82" spans="1:12" s="5" customFormat="1" x14ac:dyDescent="0.2">
      <c r="A82" s="72" t="s">
        <v>11</v>
      </c>
      <c r="B82" s="73" t="s">
        <v>12</v>
      </c>
      <c r="C82" s="74" t="s">
        <v>5</v>
      </c>
      <c r="D82" s="75" t="s">
        <v>6</v>
      </c>
      <c r="E82" s="74" t="s">
        <v>7</v>
      </c>
      <c r="F82" s="74" t="s">
        <v>8</v>
      </c>
      <c r="G82" s="76" t="s">
        <v>24</v>
      </c>
      <c r="H82" s="76" t="s">
        <v>24</v>
      </c>
      <c r="K82" s="27"/>
      <c r="L82" s="27"/>
    </row>
    <row r="83" spans="1:12" x14ac:dyDescent="0.2">
      <c r="A83" s="63">
        <v>12</v>
      </c>
      <c r="B83" s="63">
        <v>6</v>
      </c>
      <c r="C83" s="61">
        <v>0.55486111111111114</v>
      </c>
      <c r="D83" s="62">
        <v>18.536999999999999</v>
      </c>
      <c r="E83" s="63">
        <v>-58.38</v>
      </c>
      <c r="F83" s="63">
        <v>41.73</v>
      </c>
      <c r="G83" s="64">
        <f t="shared" si="2"/>
        <v>163.27989000000005</v>
      </c>
      <c r="H83" s="64">
        <f t="shared" si="3"/>
        <v>409.22941799999995</v>
      </c>
      <c r="I83" s="64">
        <f>AVERAGE(G83:G94)-$J$6</f>
        <v>144.75228061999996</v>
      </c>
      <c r="J83" s="64">
        <f>AVERAGE(H83:H94)-$K$6</f>
        <v>55.335626384615409</v>
      </c>
      <c r="K83" s="62">
        <f>I83/($E$8*A83^2)</f>
        <v>0.2792289363811728</v>
      </c>
      <c r="L83" s="71">
        <f>J83/($E$8*A83^2)</f>
        <v>0.10674310645180442</v>
      </c>
    </row>
    <row r="84" spans="1:12" x14ac:dyDescent="0.2">
      <c r="C84" s="67">
        <v>0.55486111111111114</v>
      </c>
      <c r="D84" s="68">
        <v>19.314</v>
      </c>
      <c r="E84" s="69">
        <v>-58.18</v>
      </c>
      <c r="F84" s="69">
        <v>40.99</v>
      </c>
      <c r="G84" s="70">
        <f t="shared" si="2"/>
        <v>168.57545399999998</v>
      </c>
      <c r="H84" s="70">
        <f t="shared" si="3"/>
        <v>401.972534</v>
      </c>
    </row>
    <row r="85" spans="1:12" x14ac:dyDescent="0.2">
      <c r="C85" s="61">
        <v>0.55486111111111114</v>
      </c>
      <c r="D85" s="62">
        <v>19.712</v>
      </c>
      <c r="E85" s="63">
        <v>-58.14</v>
      </c>
      <c r="F85" s="63">
        <v>40.549999999999997</v>
      </c>
      <c r="G85" s="64">
        <f t="shared" si="2"/>
        <v>172.49809400000004</v>
      </c>
      <c r="H85" s="64">
        <f t="shared" si="3"/>
        <v>397.65762999999993</v>
      </c>
    </row>
    <row r="86" spans="1:12" x14ac:dyDescent="0.2">
      <c r="C86" s="61">
        <v>0.55486111111111114</v>
      </c>
      <c r="D86" s="62">
        <v>20.106000000000002</v>
      </c>
      <c r="E86" s="63">
        <v>-57.62</v>
      </c>
      <c r="F86" s="63">
        <v>41.49</v>
      </c>
      <c r="G86" s="64">
        <f t="shared" si="2"/>
        <v>158.18045799999996</v>
      </c>
      <c r="H86" s="64">
        <f t="shared" si="3"/>
        <v>406.875834</v>
      </c>
    </row>
    <row r="87" spans="1:12" x14ac:dyDescent="0.2">
      <c r="C87" s="61">
        <v>0.55486111111111114</v>
      </c>
      <c r="D87" s="62">
        <v>20.5</v>
      </c>
      <c r="E87" s="63">
        <v>-57.85</v>
      </c>
      <c r="F87" s="63">
        <v>41.03</v>
      </c>
      <c r="G87" s="64">
        <f t="shared" si="2"/>
        <v>164.947012</v>
      </c>
      <c r="H87" s="64">
        <f t="shared" si="3"/>
        <v>402.36479800000001</v>
      </c>
    </row>
    <row r="88" spans="1:12" x14ac:dyDescent="0.2">
      <c r="C88" s="61">
        <v>0.55486111111111114</v>
      </c>
      <c r="D88" s="62">
        <v>21.276</v>
      </c>
      <c r="E88" s="63">
        <v>-58.66</v>
      </c>
      <c r="F88" s="63">
        <v>41.26</v>
      </c>
      <c r="G88" s="64">
        <f t="shared" si="2"/>
        <v>170.63483999999997</v>
      </c>
      <c r="H88" s="64">
        <f t="shared" si="3"/>
        <v>404.62031599999995</v>
      </c>
    </row>
    <row r="89" spans="1:12" x14ac:dyDescent="0.2">
      <c r="C89" s="61">
        <v>0.55486111111111114</v>
      </c>
      <c r="D89" s="62">
        <v>21.673999999999999</v>
      </c>
      <c r="E89" s="63">
        <v>-58.79</v>
      </c>
      <c r="F89" s="63">
        <v>41.39</v>
      </c>
      <c r="G89" s="64">
        <f t="shared" si="2"/>
        <v>170.63483999999997</v>
      </c>
      <c r="H89" s="64">
        <f t="shared" si="3"/>
        <v>405.895174</v>
      </c>
    </row>
    <row r="90" spans="1:12" x14ac:dyDescent="0.2">
      <c r="C90" s="61">
        <v>0.55486111111111114</v>
      </c>
      <c r="D90" s="62">
        <v>22.32</v>
      </c>
      <c r="E90" s="63">
        <v>-58.47</v>
      </c>
      <c r="F90" s="63">
        <v>41.58</v>
      </c>
      <c r="G90" s="64">
        <f t="shared" si="2"/>
        <v>165.63347400000001</v>
      </c>
      <c r="H90" s="64">
        <f t="shared" si="3"/>
        <v>407.75842799999998</v>
      </c>
    </row>
    <row r="91" spans="1:12" x14ac:dyDescent="0.2">
      <c r="C91" s="61">
        <v>0.55486111111111114</v>
      </c>
      <c r="D91" s="62">
        <v>22.818999999999999</v>
      </c>
      <c r="E91" s="63">
        <v>-57.94</v>
      </c>
      <c r="F91" s="63">
        <v>41.24</v>
      </c>
      <c r="G91" s="64">
        <f t="shared" si="2"/>
        <v>163.77021999999994</v>
      </c>
      <c r="H91" s="64">
        <f t="shared" si="3"/>
        <v>404.42418400000003</v>
      </c>
    </row>
    <row r="92" spans="1:12" x14ac:dyDescent="0.2">
      <c r="C92" s="61">
        <v>0.55486111111111114</v>
      </c>
      <c r="D92" s="62">
        <v>24.193999999999999</v>
      </c>
      <c r="E92" s="63">
        <v>-57.85</v>
      </c>
      <c r="F92" s="63">
        <v>41.02</v>
      </c>
      <c r="G92" s="64">
        <f t="shared" si="2"/>
        <v>165.04507799999999</v>
      </c>
      <c r="H92" s="64">
        <f t="shared" si="3"/>
        <v>402.26673199999999</v>
      </c>
    </row>
    <row r="93" spans="1:12" x14ac:dyDescent="0.2">
      <c r="C93" s="61">
        <v>0.55486111111111114</v>
      </c>
      <c r="D93" s="62">
        <v>24.43</v>
      </c>
      <c r="E93" s="63">
        <v>-58.52</v>
      </c>
      <c r="F93" s="63">
        <v>41.01</v>
      </c>
      <c r="G93" s="64">
        <f t="shared" si="2"/>
        <v>171.71356600000004</v>
      </c>
      <c r="H93" s="64">
        <f t="shared" si="3"/>
        <v>402.16866599999997</v>
      </c>
    </row>
    <row r="94" spans="1:12" x14ac:dyDescent="0.2">
      <c r="C94" s="61">
        <v>0.55486111111111114</v>
      </c>
      <c r="D94" s="62">
        <v>24.806999999999999</v>
      </c>
      <c r="E94" s="63">
        <v>-57.67</v>
      </c>
      <c r="F94" s="63">
        <v>40.81</v>
      </c>
      <c r="G94" s="64">
        <f t="shared" si="2"/>
        <v>165.33927599999998</v>
      </c>
      <c r="H94" s="64">
        <f t="shared" si="3"/>
        <v>400.20734600000003</v>
      </c>
    </row>
    <row r="95" spans="1:12" x14ac:dyDescent="0.2">
      <c r="C95" s="61">
        <v>0.55486111111111114</v>
      </c>
      <c r="D95" s="62">
        <v>25.215</v>
      </c>
      <c r="E95" s="63">
        <v>-57.64</v>
      </c>
      <c r="F95" s="63">
        <v>41.16</v>
      </c>
      <c r="G95" s="64">
        <f t="shared" si="2"/>
        <v>161.61276800000005</v>
      </c>
      <c r="H95" s="64">
        <f t="shared" si="3"/>
        <v>403.63965599999995</v>
      </c>
    </row>
    <row r="96" spans="1:12" x14ac:dyDescent="0.2">
      <c r="C96" s="61">
        <v>0.55486111111111114</v>
      </c>
      <c r="D96" s="62">
        <v>25.61</v>
      </c>
      <c r="E96" s="63">
        <v>-58.1</v>
      </c>
      <c r="F96" s="63">
        <v>41.28</v>
      </c>
      <c r="G96" s="64">
        <f t="shared" si="2"/>
        <v>164.947012</v>
      </c>
      <c r="H96" s="64">
        <f t="shared" si="3"/>
        <v>404.81644799999998</v>
      </c>
    </row>
    <row r="97" spans="1:12" x14ac:dyDescent="0.2">
      <c r="C97" s="61">
        <v>0.55486111111111114</v>
      </c>
      <c r="D97" s="62">
        <v>26.393999999999998</v>
      </c>
      <c r="E97" s="63">
        <v>-57.53</v>
      </c>
      <c r="F97" s="63">
        <v>41.35</v>
      </c>
      <c r="G97" s="64">
        <f t="shared" si="2"/>
        <v>158.67078799999999</v>
      </c>
      <c r="H97" s="64">
        <f t="shared" si="3"/>
        <v>405.50290999999999</v>
      </c>
    </row>
    <row r="98" spans="1:12" x14ac:dyDescent="0.2">
      <c r="C98" s="61">
        <v>0.55486111111111114</v>
      </c>
      <c r="D98" s="62">
        <v>26.768999999999998</v>
      </c>
      <c r="E98" s="63">
        <v>-57.39</v>
      </c>
      <c r="F98" s="63">
        <v>41.43</v>
      </c>
      <c r="G98" s="64">
        <f t="shared" si="2"/>
        <v>156.51333600000001</v>
      </c>
      <c r="H98" s="64">
        <f t="shared" si="3"/>
        <v>406.28743799999995</v>
      </c>
    </row>
    <row r="99" spans="1:12" x14ac:dyDescent="0.2">
      <c r="C99" s="61">
        <v>0.55486111111111114</v>
      </c>
      <c r="D99" s="62">
        <v>27.178000000000001</v>
      </c>
      <c r="E99" s="63">
        <v>-57.69</v>
      </c>
      <c r="F99" s="63">
        <v>41.17</v>
      </c>
      <c r="G99" s="64">
        <f t="shared" si="2"/>
        <v>162.00503199999994</v>
      </c>
      <c r="H99" s="64">
        <f t="shared" si="3"/>
        <v>403.73772200000002</v>
      </c>
    </row>
    <row r="100" spans="1:12" s="8" customFormat="1" x14ac:dyDescent="0.2">
      <c r="A100" s="7" t="s">
        <v>10</v>
      </c>
      <c r="B100" s="59" t="s">
        <v>13</v>
      </c>
      <c r="C100" s="3" t="s">
        <v>3</v>
      </c>
      <c r="D100" s="46" t="s">
        <v>4</v>
      </c>
      <c r="E100" s="3" t="s">
        <v>2</v>
      </c>
      <c r="F100" s="3" t="s">
        <v>0</v>
      </c>
      <c r="G100" s="12" t="s">
        <v>22</v>
      </c>
      <c r="H100" s="12" t="s">
        <v>23</v>
      </c>
      <c r="K100" s="26"/>
      <c r="L100" s="26"/>
    </row>
    <row r="101" spans="1:12" s="5" customFormat="1" x14ac:dyDescent="0.2">
      <c r="A101" s="72" t="s">
        <v>11</v>
      </c>
      <c r="B101" s="73" t="s">
        <v>12</v>
      </c>
      <c r="C101" s="74" t="s">
        <v>5</v>
      </c>
      <c r="D101" s="75" t="s">
        <v>6</v>
      </c>
      <c r="E101" s="74" t="s">
        <v>7</v>
      </c>
      <c r="F101" s="74" t="s">
        <v>8</v>
      </c>
      <c r="G101" s="76" t="s">
        <v>24</v>
      </c>
      <c r="H101" s="76" t="s">
        <v>24</v>
      </c>
      <c r="K101" s="27"/>
      <c r="L101" s="27"/>
    </row>
    <row r="102" spans="1:12" x14ac:dyDescent="0.2">
      <c r="A102" s="63">
        <v>12</v>
      </c>
      <c r="B102" s="63">
        <v>8</v>
      </c>
      <c r="C102" s="61">
        <v>0.55555555555555558</v>
      </c>
      <c r="D102" s="62">
        <v>30.34</v>
      </c>
      <c r="E102" s="63">
        <v>-63.35</v>
      </c>
      <c r="F102" s="63">
        <v>43.08</v>
      </c>
      <c r="G102" s="64">
        <f t="shared" si="2"/>
        <v>198.77978200000001</v>
      </c>
      <c r="H102" s="64">
        <f t="shared" si="3"/>
        <v>422.46832799999999</v>
      </c>
      <c r="I102" s="64">
        <f>AVERAGE(G102:G112)-$J$6</f>
        <v>178.87701984727266</v>
      </c>
      <c r="J102" s="64">
        <f>AVERAGE(H102:H112)-$K$6</f>
        <v>72.510549020978999</v>
      </c>
      <c r="K102" s="62">
        <f>I102/($E$8*A102^2)</f>
        <v>0.34505597964365869</v>
      </c>
      <c r="L102" s="71">
        <f>J102/($E$8*A102^2)</f>
        <v>0.13987374425343171</v>
      </c>
    </row>
    <row r="103" spans="1:12" x14ac:dyDescent="0.2">
      <c r="C103" s="67">
        <v>0.55555555555555558</v>
      </c>
      <c r="D103" s="68">
        <v>31.648</v>
      </c>
      <c r="E103" s="69">
        <v>-64.17</v>
      </c>
      <c r="F103" s="69">
        <v>42.74</v>
      </c>
      <c r="G103" s="70">
        <f t="shared" si="2"/>
        <v>210.15543799999998</v>
      </c>
      <c r="H103" s="70">
        <f t="shared" si="3"/>
        <v>419.13408399999997</v>
      </c>
    </row>
    <row r="104" spans="1:12" x14ac:dyDescent="0.2">
      <c r="C104" s="61">
        <v>0.55555555555555558</v>
      </c>
      <c r="D104" s="62">
        <v>32.369999999999997</v>
      </c>
      <c r="E104" s="63">
        <v>-63.81</v>
      </c>
      <c r="F104" s="63">
        <v>42.66</v>
      </c>
      <c r="G104" s="64">
        <f t="shared" si="2"/>
        <v>207.40959000000004</v>
      </c>
      <c r="H104" s="64">
        <f t="shared" si="3"/>
        <v>418.34955599999995</v>
      </c>
    </row>
    <row r="105" spans="1:12" x14ac:dyDescent="0.2">
      <c r="C105" s="61">
        <v>0.55555555555555558</v>
      </c>
      <c r="D105" s="62">
        <v>32.813000000000002</v>
      </c>
      <c r="E105" s="63">
        <v>-63.73</v>
      </c>
      <c r="F105" s="63">
        <v>43.05</v>
      </c>
      <c r="G105" s="64">
        <f t="shared" si="2"/>
        <v>202.800488</v>
      </c>
      <c r="H105" s="64">
        <f t="shared" si="3"/>
        <v>422.17412999999993</v>
      </c>
    </row>
    <row r="106" spans="1:12" x14ac:dyDescent="0.2">
      <c r="C106" s="61">
        <v>0.55555555555555558</v>
      </c>
      <c r="D106" s="62">
        <v>33.213000000000001</v>
      </c>
      <c r="E106" s="63">
        <v>-63.55</v>
      </c>
      <c r="F106" s="63">
        <v>43.37</v>
      </c>
      <c r="G106" s="64">
        <f t="shared" si="2"/>
        <v>197.897188</v>
      </c>
      <c r="H106" s="64">
        <f t="shared" si="3"/>
        <v>425.31224199999997</v>
      </c>
    </row>
    <row r="107" spans="1:12" x14ac:dyDescent="0.2">
      <c r="C107" s="61">
        <v>0.55555555555555558</v>
      </c>
      <c r="D107" s="62">
        <v>33.616</v>
      </c>
      <c r="E107" s="63">
        <v>-63.31</v>
      </c>
      <c r="F107" s="63">
        <v>43.23</v>
      </c>
      <c r="G107" s="64">
        <f t="shared" si="2"/>
        <v>196.91652800000006</v>
      </c>
      <c r="H107" s="64">
        <f t="shared" si="3"/>
        <v>423.93931799999996</v>
      </c>
    </row>
    <row r="108" spans="1:12" x14ac:dyDescent="0.2">
      <c r="C108" s="61">
        <v>0.55555555555555558</v>
      </c>
      <c r="D108" s="62">
        <v>34.424999999999997</v>
      </c>
      <c r="E108" s="63">
        <v>-63.16</v>
      </c>
      <c r="F108" s="63">
        <v>42.59</v>
      </c>
      <c r="G108" s="64">
        <f t="shared" si="2"/>
        <v>201.72176199999993</v>
      </c>
      <c r="H108" s="64">
        <f t="shared" si="3"/>
        <v>417.663094</v>
      </c>
    </row>
    <row r="109" spans="1:12" x14ac:dyDescent="0.2">
      <c r="C109" s="61">
        <v>0.55555555555555558</v>
      </c>
      <c r="D109" s="62">
        <v>34.779000000000003</v>
      </c>
      <c r="E109" s="63">
        <v>-62.76</v>
      </c>
      <c r="F109" s="63">
        <v>42.94</v>
      </c>
      <c r="G109" s="64">
        <f t="shared" si="2"/>
        <v>194.36681199999998</v>
      </c>
      <c r="H109" s="64">
        <f t="shared" si="3"/>
        <v>421.09540399999997</v>
      </c>
    </row>
    <row r="110" spans="1:12" x14ac:dyDescent="0.2">
      <c r="C110" s="61">
        <v>0.55555555555555558</v>
      </c>
      <c r="D110" s="62">
        <v>35.536999999999999</v>
      </c>
      <c r="E110" s="63">
        <v>-63.16</v>
      </c>
      <c r="F110" s="63">
        <v>43.13</v>
      </c>
      <c r="G110" s="64">
        <f t="shared" si="2"/>
        <v>196.42619799999994</v>
      </c>
      <c r="H110" s="64">
        <f t="shared" si="3"/>
        <v>422.95865800000001</v>
      </c>
    </row>
    <row r="111" spans="1:12" x14ac:dyDescent="0.2">
      <c r="C111" s="61">
        <v>0.55555555555555558</v>
      </c>
      <c r="D111" s="62">
        <v>36.320999999999998</v>
      </c>
      <c r="E111" s="63">
        <v>-63.13</v>
      </c>
      <c r="F111" s="63">
        <v>42.74</v>
      </c>
      <c r="G111" s="64">
        <f t="shared" si="2"/>
        <v>199.95657399999999</v>
      </c>
      <c r="H111" s="64">
        <f t="shared" si="3"/>
        <v>419.13408399999997</v>
      </c>
    </row>
    <row r="112" spans="1:12" x14ac:dyDescent="0.2">
      <c r="C112" s="61">
        <v>0.55555555555555558</v>
      </c>
      <c r="D112" s="62">
        <v>37.543999999999997</v>
      </c>
      <c r="E112" s="63">
        <v>-63.31</v>
      </c>
      <c r="F112" s="63">
        <v>42.66</v>
      </c>
      <c r="G112" s="64">
        <f t="shared" si="2"/>
        <v>202.50629000000004</v>
      </c>
      <c r="H112" s="64">
        <f t="shared" si="3"/>
        <v>418.34955599999995</v>
      </c>
    </row>
    <row r="113" spans="1:12" x14ac:dyDescent="0.2">
      <c r="C113" s="61">
        <v>0.55555555555555558</v>
      </c>
      <c r="D113" s="62">
        <v>37.933999999999997</v>
      </c>
      <c r="E113" s="63">
        <v>-63.58</v>
      </c>
      <c r="F113" s="63">
        <v>42.56</v>
      </c>
      <c r="G113" s="64">
        <f t="shared" si="2"/>
        <v>206.13473199999996</v>
      </c>
      <c r="H113" s="64">
        <f t="shared" si="3"/>
        <v>417.36889600000001</v>
      </c>
    </row>
    <row r="114" spans="1:12" s="8" customFormat="1" x14ac:dyDescent="0.2">
      <c r="A114" s="7" t="s">
        <v>10</v>
      </c>
      <c r="B114" s="59" t="s">
        <v>13</v>
      </c>
      <c r="C114" s="3" t="s">
        <v>3</v>
      </c>
      <c r="D114" s="46" t="s">
        <v>4</v>
      </c>
      <c r="E114" s="3" t="s">
        <v>2</v>
      </c>
      <c r="F114" s="3" t="s">
        <v>0</v>
      </c>
      <c r="G114" s="12" t="s">
        <v>22</v>
      </c>
      <c r="H114" s="12" t="s">
        <v>23</v>
      </c>
      <c r="K114" s="26"/>
      <c r="L114" s="26"/>
    </row>
    <row r="115" spans="1:12" s="5" customFormat="1" x14ac:dyDescent="0.2">
      <c r="A115" s="72" t="s">
        <v>11</v>
      </c>
      <c r="B115" s="73" t="s">
        <v>12</v>
      </c>
      <c r="C115" s="74" t="s">
        <v>5</v>
      </c>
      <c r="D115" s="75" t="s">
        <v>6</v>
      </c>
      <c r="E115" s="74" t="s">
        <v>7</v>
      </c>
      <c r="F115" s="74" t="s">
        <v>8</v>
      </c>
      <c r="G115" s="76" t="s">
        <v>24</v>
      </c>
      <c r="H115" s="76" t="s">
        <v>24</v>
      </c>
      <c r="K115" s="27"/>
      <c r="L115" s="27"/>
    </row>
    <row r="116" spans="1:12" x14ac:dyDescent="0.2">
      <c r="A116" s="63">
        <v>12</v>
      </c>
      <c r="B116" s="63">
        <v>10</v>
      </c>
      <c r="C116" s="61">
        <v>0.55625000000000002</v>
      </c>
      <c r="D116" s="62">
        <v>14.884</v>
      </c>
      <c r="E116" s="63">
        <v>-70.209999999999994</v>
      </c>
      <c r="F116" s="63">
        <v>44.69</v>
      </c>
      <c r="G116" s="64">
        <f t="shared" si="2"/>
        <v>250.26443199999994</v>
      </c>
      <c r="H116" s="64">
        <f t="shared" si="3"/>
        <v>438.25695399999995</v>
      </c>
      <c r="I116" s="64">
        <f>AVERAGE(G116:G127)-$J$6</f>
        <v>235.72483995333334</v>
      </c>
      <c r="J116" s="64">
        <f>AVERAGE(H116:H127)-$K$6</f>
        <v>86.757607217948703</v>
      </c>
      <c r="K116" s="62">
        <f>I116/($E$8*A116^2)</f>
        <v>0.45471612645318932</v>
      </c>
      <c r="L116" s="71">
        <f>J116/($E$8*A116^2)</f>
        <v>0.16735649540499364</v>
      </c>
    </row>
    <row r="117" spans="1:12" x14ac:dyDescent="0.2">
      <c r="C117" s="67">
        <v>0.55625000000000002</v>
      </c>
      <c r="D117" s="68">
        <v>15.281000000000001</v>
      </c>
      <c r="E117" s="69">
        <v>-70.44</v>
      </c>
      <c r="F117" s="69">
        <v>44.42</v>
      </c>
      <c r="G117" s="70">
        <f t="shared" si="2"/>
        <v>255.16773199999994</v>
      </c>
      <c r="H117" s="70">
        <f t="shared" si="3"/>
        <v>435.609172</v>
      </c>
    </row>
    <row r="118" spans="1:12" x14ac:dyDescent="0.2">
      <c r="C118" s="61">
        <v>0.55625000000000002</v>
      </c>
      <c r="D118" s="62">
        <v>15.675000000000001</v>
      </c>
      <c r="E118" s="63">
        <v>-70.650000000000006</v>
      </c>
      <c r="F118" s="63">
        <v>44.19</v>
      </c>
      <c r="G118" s="64">
        <f t="shared" si="2"/>
        <v>259.48263600000007</v>
      </c>
      <c r="H118" s="64">
        <f t="shared" si="3"/>
        <v>433.35365399999995</v>
      </c>
    </row>
    <row r="119" spans="1:12" x14ac:dyDescent="0.2">
      <c r="C119" s="61">
        <v>0.55625000000000002</v>
      </c>
      <c r="D119" s="62">
        <v>16.462</v>
      </c>
      <c r="E119" s="63">
        <v>-70.900000000000006</v>
      </c>
      <c r="F119" s="63">
        <v>43.9</v>
      </c>
      <c r="G119" s="64">
        <f t="shared" si="2"/>
        <v>264.77820000000008</v>
      </c>
      <c r="H119" s="64">
        <f t="shared" si="3"/>
        <v>430.50973999999997</v>
      </c>
    </row>
    <row r="120" spans="1:12" x14ac:dyDescent="0.2">
      <c r="C120" s="61">
        <v>0.55625000000000002</v>
      </c>
      <c r="D120" s="62">
        <v>16.809000000000001</v>
      </c>
      <c r="E120" s="63">
        <v>-70.81</v>
      </c>
      <c r="F120" s="63">
        <v>44.18</v>
      </c>
      <c r="G120" s="64">
        <f t="shared" si="2"/>
        <v>261.14975800000002</v>
      </c>
      <c r="H120" s="64">
        <f t="shared" si="3"/>
        <v>433.25558799999999</v>
      </c>
    </row>
    <row r="121" spans="1:12" x14ac:dyDescent="0.2">
      <c r="C121" s="61">
        <v>0.55625000000000002</v>
      </c>
      <c r="D121" s="62">
        <v>17.236000000000001</v>
      </c>
      <c r="E121" s="63">
        <v>-70.83</v>
      </c>
      <c r="F121" s="63">
        <v>43.46</v>
      </c>
      <c r="G121" s="64">
        <f t="shared" si="2"/>
        <v>268.40664199999998</v>
      </c>
      <c r="H121" s="64">
        <f t="shared" si="3"/>
        <v>426.19483600000001</v>
      </c>
    </row>
    <row r="122" spans="1:12" x14ac:dyDescent="0.2">
      <c r="C122" s="61">
        <v>0.55625000000000002</v>
      </c>
      <c r="D122" s="62">
        <v>17.643000000000001</v>
      </c>
      <c r="E122" s="63">
        <v>-70.510000000000005</v>
      </c>
      <c r="F122" s="63">
        <v>43.62</v>
      </c>
      <c r="G122" s="64">
        <f t="shared" si="2"/>
        <v>263.69947400000007</v>
      </c>
      <c r="H122" s="64">
        <f t="shared" si="3"/>
        <v>427.76389199999994</v>
      </c>
    </row>
    <row r="123" spans="1:12" x14ac:dyDescent="0.2">
      <c r="C123" s="61">
        <v>0.55625000000000002</v>
      </c>
      <c r="D123" s="62">
        <v>18.419</v>
      </c>
      <c r="E123" s="63">
        <v>-70.66</v>
      </c>
      <c r="F123" s="63">
        <v>44.49</v>
      </c>
      <c r="G123" s="64">
        <f t="shared" si="2"/>
        <v>256.63872199999992</v>
      </c>
      <c r="H123" s="64">
        <f t="shared" si="3"/>
        <v>436.29563400000001</v>
      </c>
    </row>
    <row r="124" spans="1:12" x14ac:dyDescent="0.2">
      <c r="C124" s="61">
        <v>0.55625000000000002</v>
      </c>
      <c r="D124" s="62">
        <v>18.815999999999999</v>
      </c>
      <c r="E124" s="63">
        <v>-70.599999999999994</v>
      </c>
      <c r="F124" s="63">
        <v>44.69</v>
      </c>
      <c r="G124" s="64">
        <f t="shared" si="2"/>
        <v>254.08900599999996</v>
      </c>
      <c r="H124" s="64">
        <f t="shared" si="3"/>
        <v>438.25695399999995</v>
      </c>
    </row>
    <row r="125" spans="1:12" x14ac:dyDescent="0.2">
      <c r="C125" s="61">
        <v>0.55625000000000002</v>
      </c>
      <c r="D125" s="62">
        <v>20.210999999999999</v>
      </c>
      <c r="E125" s="63">
        <v>-70.900000000000006</v>
      </c>
      <c r="F125" s="63">
        <v>44.75</v>
      </c>
      <c r="G125" s="64">
        <f t="shared" si="2"/>
        <v>256.44259000000005</v>
      </c>
      <c r="H125" s="64">
        <f t="shared" si="3"/>
        <v>438.84535</v>
      </c>
    </row>
    <row r="126" spans="1:12" x14ac:dyDescent="0.2">
      <c r="C126" s="61">
        <v>0.55625000000000002</v>
      </c>
      <c r="D126" s="62">
        <v>20.384</v>
      </c>
      <c r="E126" s="63">
        <v>-70.81</v>
      </c>
      <c r="F126" s="63">
        <v>45.2</v>
      </c>
      <c r="G126" s="64">
        <f t="shared" si="2"/>
        <v>251.14702599999998</v>
      </c>
      <c r="H126" s="64">
        <f t="shared" si="3"/>
        <v>443.25832000000003</v>
      </c>
    </row>
    <row r="127" spans="1:12" x14ac:dyDescent="0.2">
      <c r="C127" s="61">
        <v>0.55625000000000002</v>
      </c>
      <c r="D127" s="62">
        <v>20.78</v>
      </c>
      <c r="E127" s="63">
        <v>-70.52</v>
      </c>
      <c r="F127" s="63">
        <v>44.96</v>
      </c>
      <c r="G127" s="64">
        <f t="shared" si="2"/>
        <v>250.65669599999995</v>
      </c>
      <c r="H127" s="64">
        <f t="shared" si="3"/>
        <v>440.90473600000001</v>
      </c>
    </row>
    <row r="128" spans="1:12" x14ac:dyDescent="0.2">
      <c r="C128" s="61">
        <v>0.55625000000000002</v>
      </c>
      <c r="D128" s="62">
        <v>21.553000000000001</v>
      </c>
      <c r="E128" s="63">
        <v>-69.819999999999993</v>
      </c>
      <c r="F128" s="63">
        <v>44.55</v>
      </c>
      <c r="G128" s="64">
        <f t="shared" si="2"/>
        <v>247.81278199999994</v>
      </c>
      <c r="H128" s="64">
        <f t="shared" si="3"/>
        <v>436.88402999999994</v>
      </c>
    </row>
    <row r="129" spans="1:12" x14ac:dyDescent="0.2">
      <c r="C129" s="61">
        <v>0.55625000000000002</v>
      </c>
      <c r="D129" s="62">
        <v>21.952999999999999</v>
      </c>
      <c r="E129" s="63">
        <v>-70.239999999999995</v>
      </c>
      <c r="F129" s="63">
        <v>45.05</v>
      </c>
      <c r="G129" s="64">
        <f t="shared" si="2"/>
        <v>247.02825399999998</v>
      </c>
      <c r="H129" s="64">
        <f t="shared" si="3"/>
        <v>441.78732999999994</v>
      </c>
    </row>
    <row r="130" spans="1:12" s="8" customFormat="1" x14ac:dyDescent="0.2">
      <c r="A130" s="7" t="s">
        <v>10</v>
      </c>
      <c r="B130" s="59" t="s">
        <v>13</v>
      </c>
      <c r="C130" s="3" t="s">
        <v>3</v>
      </c>
      <c r="D130" s="46" t="s">
        <v>4</v>
      </c>
      <c r="E130" s="3" t="s">
        <v>2</v>
      </c>
      <c r="F130" s="3" t="s">
        <v>0</v>
      </c>
      <c r="G130" s="12" t="s">
        <v>22</v>
      </c>
      <c r="H130" s="12" t="s">
        <v>23</v>
      </c>
      <c r="K130" s="26"/>
      <c r="L130" s="26"/>
    </row>
    <row r="131" spans="1:12" s="5" customFormat="1" x14ac:dyDescent="0.2">
      <c r="A131" s="72" t="s">
        <v>11</v>
      </c>
      <c r="B131" s="73" t="s">
        <v>12</v>
      </c>
      <c r="C131" s="74" t="s">
        <v>5</v>
      </c>
      <c r="D131" s="75" t="s">
        <v>6</v>
      </c>
      <c r="E131" s="74" t="s">
        <v>7</v>
      </c>
      <c r="F131" s="74" t="s">
        <v>8</v>
      </c>
      <c r="G131" s="76" t="s">
        <v>24</v>
      </c>
      <c r="H131" s="76" t="s">
        <v>24</v>
      </c>
      <c r="K131" s="27"/>
      <c r="L131" s="27"/>
    </row>
    <row r="132" spans="1:12" x14ac:dyDescent="0.2">
      <c r="A132" s="63">
        <v>12</v>
      </c>
      <c r="B132" s="63">
        <v>12</v>
      </c>
      <c r="C132" s="61">
        <v>0.55694444444444446</v>
      </c>
      <c r="D132" s="62">
        <v>1.266</v>
      </c>
      <c r="E132" s="63">
        <v>-77.23</v>
      </c>
      <c r="F132" s="63">
        <v>46.56</v>
      </c>
      <c r="G132" s="64">
        <f t="shared" si="2"/>
        <v>300.76842199999999</v>
      </c>
      <c r="H132" s="64">
        <f t="shared" si="3"/>
        <v>456.59529600000002</v>
      </c>
      <c r="I132" s="64">
        <f>AVERAGE(G132:G142)-$J$6</f>
        <v>283.22815893818176</v>
      </c>
      <c r="J132" s="64">
        <f>AVERAGE(H132:H142)-$K$6</f>
        <v>108.83954447552452</v>
      </c>
      <c r="K132" s="62">
        <f>I132/($E$8*A132^2)</f>
        <v>0.54635061523569017</v>
      </c>
      <c r="L132" s="71">
        <f>J132/($E$8*A132^2)</f>
        <v>0.20995282499136675</v>
      </c>
    </row>
    <row r="133" spans="1:12" x14ac:dyDescent="0.2">
      <c r="C133" s="67">
        <v>0.55694444444444446</v>
      </c>
      <c r="D133" s="68">
        <v>2.9470000000000001</v>
      </c>
      <c r="E133" s="69">
        <v>-77.05</v>
      </c>
      <c r="F133" s="69">
        <v>46.09</v>
      </c>
      <c r="G133" s="70">
        <f t="shared" si="2"/>
        <v>303.61233599999991</v>
      </c>
      <c r="H133" s="70">
        <f t="shared" si="3"/>
        <v>451.98619400000001</v>
      </c>
    </row>
    <row r="134" spans="1:12" x14ac:dyDescent="0.2">
      <c r="C134" s="61">
        <v>0.55694444444444446</v>
      </c>
      <c r="D134" s="62">
        <v>3.226</v>
      </c>
      <c r="E134" s="63">
        <v>-77.760000000000005</v>
      </c>
      <c r="F134" s="63">
        <v>46.91</v>
      </c>
      <c r="G134" s="64">
        <f t="shared" si="2"/>
        <v>302.53361000000007</v>
      </c>
      <c r="H134" s="64">
        <f t="shared" si="3"/>
        <v>460.02760599999993</v>
      </c>
    </row>
    <row r="135" spans="1:12" x14ac:dyDescent="0.2">
      <c r="C135" s="61">
        <v>0.55694444444444446</v>
      </c>
      <c r="D135" s="62">
        <v>4.9000000000000004</v>
      </c>
      <c r="E135" s="63">
        <v>-78.02</v>
      </c>
      <c r="F135" s="63">
        <v>46.83</v>
      </c>
      <c r="G135" s="64">
        <f t="shared" si="2"/>
        <v>305.86785399999997</v>
      </c>
      <c r="H135" s="64">
        <f t="shared" si="3"/>
        <v>459.24307799999997</v>
      </c>
    </row>
    <row r="136" spans="1:12" x14ac:dyDescent="0.2">
      <c r="C136" s="61">
        <v>0.55694444444444446</v>
      </c>
      <c r="D136" s="62">
        <v>4.41</v>
      </c>
      <c r="E136" s="63">
        <v>-77.760000000000005</v>
      </c>
      <c r="F136" s="63">
        <v>46.72</v>
      </c>
      <c r="G136" s="64">
        <f t="shared" si="2"/>
        <v>304.39686400000005</v>
      </c>
      <c r="H136" s="64">
        <f t="shared" si="3"/>
        <v>458.16435199999995</v>
      </c>
    </row>
    <row r="137" spans="1:12" x14ac:dyDescent="0.2">
      <c r="C137" s="61">
        <v>0.55694444444444446</v>
      </c>
      <c r="D137" s="62">
        <v>4.7930000000000001</v>
      </c>
      <c r="E137" s="63">
        <v>-77.989999999999995</v>
      </c>
      <c r="F137" s="63">
        <v>46.52</v>
      </c>
      <c r="G137" s="64">
        <f t="shared" si="2"/>
        <v>308.61370199999993</v>
      </c>
      <c r="H137" s="64">
        <f t="shared" si="3"/>
        <v>456.20303200000001</v>
      </c>
    </row>
    <row r="138" spans="1:12" x14ac:dyDescent="0.2">
      <c r="C138" s="61">
        <v>0.55694444444444446</v>
      </c>
      <c r="D138" s="62">
        <v>5.5750000000000002</v>
      </c>
      <c r="E138" s="63">
        <v>-78.23</v>
      </c>
      <c r="F138" s="63">
        <v>46.38</v>
      </c>
      <c r="G138" s="64">
        <f t="shared" si="2"/>
        <v>312.34021000000001</v>
      </c>
      <c r="H138" s="64">
        <f t="shared" si="3"/>
        <v>454.830108</v>
      </c>
    </row>
    <row r="139" spans="1:12" x14ac:dyDescent="0.2">
      <c r="C139" s="61">
        <v>0.55694444444444446</v>
      </c>
      <c r="D139" s="62">
        <v>5.976</v>
      </c>
      <c r="E139" s="63">
        <v>-77.58</v>
      </c>
      <c r="F139" s="63">
        <v>46.33</v>
      </c>
      <c r="G139" s="64">
        <f t="shared" ref="G139:G200" si="4">(-E139-F139)*$C$3</f>
        <v>306.45625000000001</v>
      </c>
      <c r="H139" s="64">
        <f t="shared" ref="H139:H200" si="5">F139*$C$3</f>
        <v>454.33977799999997</v>
      </c>
    </row>
    <row r="140" spans="1:12" x14ac:dyDescent="0.2">
      <c r="C140" s="61">
        <v>0.55694444444444446</v>
      </c>
      <c r="D140" s="62">
        <v>6.3860000000000001</v>
      </c>
      <c r="E140" s="63">
        <v>-77.52</v>
      </c>
      <c r="F140" s="63">
        <v>46.81</v>
      </c>
      <c r="G140" s="64">
        <f t="shared" si="4"/>
        <v>301.16068599999994</v>
      </c>
      <c r="H140" s="64">
        <f t="shared" si="5"/>
        <v>459.04694599999999</v>
      </c>
    </row>
    <row r="141" spans="1:12" x14ac:dyDescent="0.2">
      <c r="C141" s="61">
        <v>0.55694444444444446</v>
      </c>
      <c r="D141" s="62">
        <v>7.1609999999999996</v>
      </c>
      <c r="E141" s="63">
        <v>-77.94</v>
      </c>
      <c r="F141" s="63">
        <v>46.71</v>
      </c>
      <c r="G141" s="64">
        <f t="shared" si="4"/>
        <v>306.26011799999998</v>
      </c>
      <c r="H141" s="64">
        <f t="shared" si="5"/>
        <v>458.06628599999999</v>
      </c>
    </row>
    <row r="142" spans="1:12" x14ac:dyDescent="0.2">
      <c r="C142" s="61">
        <v>0.55694444444444446</v>
      </c>
      <c r="D142" s="62">
        <v>7.5439999999999996</v>
      </c>
      <c r="E142" s="63">
        <v>-78.16</v>
      </c>
      <c r="F142" s="63">
        <v>47.08</v>
      </c>
      <c r="G142" s="64">
        <f t="shared" si="4"/>
        <v>304.78912799999995</v>
      </c>
      <c r="H142" s="64">
        <f t="shared" si="5"/>
        <v>461.69472799999994</v>
      </c>
    </row>
    <row r="143" spans="1:12" s="8" customFormat="1" x14ac:dyDescent="0.2">
      <c r="A143" s="7" t="s">
        <v>10</v>
      </c>
      <c r="B143" s="59" t="s">
        <v>13</v>
      </c>
      <c r="C143" s="3" t="s">
        <v>3</v>
      </c>
      <c r="D143" s="46" t="s">
        <v>4</v>
      </c>
      <c r="E143" s="3" t="s">
        <v>2</v>
      </c>
      <c r="F143" s="3" t="s">
        <v>0</v>
      </c>
      <c r="G143" s="12" t="s">
        <v>22</v>
      </c>
      <c r="H143" s="12" t="s">
        <v>23</v>
      </c>
      <c r="K143" s="26"/>
      <c r="L143" s="26"/>
    </row>
    <row r="144" spans="1:12" s="5" customFormat="1" x14ac:dyDescent="0.2">
      <c r="A144" s="72" t="s">
        <v>11</v>
      </c>
      <c r="B144" s="73" t="s">
        <v>12</v>
      </c>
      <c r="C144" s="74" t="s">
        <v>5</v>
      </c>
      <c r="D144" s="75" t="s">
        <v>6</v>
      </c>
      <c r="E144" s="74" t="s">
        <v>7</v>
      </c>
      <c r="F144" s="74" t="s">
        <v>8</v>
      </c>
      <c r="G144" s="76" t="s">
        <v>24</v>
      </c>
      <c r="H144" s="76" t="s">
        <v>24</v>
      </c>
      <c r="K144" s="27"/>
      <c r="L144" s="27"/>
    </row>
    <row r="145" spans="1:12" x14ac:dyDescent="0.2">
      <c r="A145" s="63">
        <v>12</v>
      </c>
      <c r="B145" s="63">
        <v>14</v>
      </c>
      <c r="C145" s="61">
        <v>0.55694444444444446</v>
      </c>
      <c r="D145" s="62">
        <v>59.439</v>
      </c>
      <c r="E145" s="63">
        <v>-85.6</v>
      </c>
      <c r="F145" s="63">
        <v>49.31</v>
      </c>
      <c r="G145" s="64">
        <f t="shared" si="4"/>
        <v>355.88151399999992</v>
      </c>
      <c r="H145" s="64">
        <f t="shared" si="5"/>
        <v>483.563446</v>
      </c>
      <c r="I145" s="64">
        <f>AVERAGE(G145:G155)-$J$6</f>
        <v>337.6458738472727</v>
      </c>
      <c r="J145" s="64">
        <f>AVERAGE(H145:H155)-$K$6</f>
        <v>131.10052647552448</v>
      </c>
      <c r="K145" s="62">
        <f>I145/($E$8*A145^2)</f>
        <v>0.65132305911896737</v>
      </c>
      <c r="L145" s="71">
        <f>J145/($E$8*A145^2)</f>
        <v>0.25289453409630491</v>
      </c>
    </row>
    <row r="146" spans="1:12" x14ac:dyDescent="0.2">
      <c r="C146" s="67">
        <v>0.55694444444444446</v>
      </c>
      <c r="D146" s="68">
        <v>59.822000000000003</v>
      </c>
      <c r="E146" s="69">
        <v>-85.19</v>
      </c>
      <c r="F146" s="69">
        <v>49.24</v>
      </c>
      <c r="G146" s="70">
        <f t="shared" si="4"/>
        <v>352.54726999999997</v>
      </c>
      <c r="H146" s="70">
        <f t="shared" si="5"/>
        <v>482.87698399999999</v>
      </c>
    </row>
    <row r="147" spans="1:12" x14ac:dyDescent="0.2">
      <c r="C147" s="61">
        <v>0.55763888888888891</v>
      </c>
      <c r="D147" s="62">
        <v>0.23599999999999999</v>
      </c>
      <c r="E147" s="63">
        <v>-85.6</v>
      </c>
      <c r="F147" s="63">
        <v>48.61</v>
      </c>
      <c r="G147" s="64">
        <f t="shared" si="4"/>
        <v>362.74613399999993</v>
      </c>
      <c r="H147" s="64">
        <f t="shared" si="5"/>
        <v>476.698826</v>
      </c>
    </row>
    <row r="148" spans="1:12" x14ac:dyDescent="0.2">
      <c r="C148" s="61">
        <v>0.55763888888888891</v>
      </c>
      <c r="D148" s="62">
        <v>0.63600000000000001</v>
      </c>
      <c r="E148" s="63">
        <v>-86.19</v>
      </c>
      <c r="F148" s="63">
        <v>48.77</v>
      </c>
      <c r="G148" s="64">
        <f t="shared" si="4"/>
        <v>366.96297199999992</v>
      </c>
      <c r="H148" s="64">
        <f t="shared" si="5"/>
        <v>478.26788199999999</v>
      </c>
    </row>
    <row r="149" spans="1:12" x14ac:dyDescent="0.2">
      <c r="C149" s="61">
        <v>0.55763888888888891</v>
      </c>
      <c r="D149" s="62">
        <v>1.4059999999999999</v>
      </c>
      <c r="E149" s="63">
        <v>-84.8</v>
      </c>
      <c r="F149" s="63">
        <v>49.27</v>
      </c>
      <c r="G149" s="64">
        <f t="shared" si="4"/>
        <v>348.42849799999993</v>
      </c>
      <c r="H149" s="64">
        <f t="shared" si="5"/>
        <v>483.17118199999999</v>
      </c>
    </row>
    <row r="150" spans="1:12" x14ac:dyDescent="0.2">
      <c r="C150" s="61">
        <v>0.55763888888888891</v>
      </c>
      <c r="D150" s="62">
        <v>1.766</v>
      </c>
      <c r="E150" s="63">
        <v>-84.5</v>
      </c>
      <c r="F150" s="63">
        <v>49.49</v>
      </c>
      <c r="G150" s="64">
        <f t="shared" si="4"/>
        <v>343.32906599999995</v>
      </c>
      <c r="H150" s="64">
        <f t="shared" si="5"/>
        <v>485.32863400000002</v>
      </c>
    </row>
    <row r="151" spans="1:12" x14ac:dyDescent="0.2">
      <c r="C151" s="61">
        <v>0.55763888888888891</v>
      </c>
      <c r="D151" s="62">
        <v>2.1909999999999998</v>
      </c>
      <c r="E151" s="63">
        <v>-84.86</v>
      </c>
      <c r="F151" s="63">
        <v>49.32</v>
      </c>
      <c r="G151" s="64">
        <f t="shared" si="4"/>
        <v>348.52656399999995</v>
      </c>
      <c r="H151" s="64">
        <f t="shared" si="5"/>
        <v>483.66151199999996</v>
      </c>
    </row>
    <row r="152" spans="1:12" x14ac:dyDescent="0.2">
      <c r="C152" s="61">
        <v>0.55763888888888891</v>
      </c>
      <c r="D152" s="62">
        <v>4.46</v>
      </c>
      <c r="E152" s="63">
        <v>-85.31</v>
      </c>
      <c r="F152" s="63">
        <v>48.3</v>
      </c>
      <c r="G152" s="64">
        <f t="shared" si="4"/>
        <v>362.94226600000002</v>
      </c>
      <c r="H152" s="64">
        <f t="shared" si="5"/>
        <v>473.65877999999992</v>
      </c>
    </row>
    <row r="153" spans="1:12" x14ac:dyDescent="0.2">
      <c r="C153" s="61">
        <v>0.55763888888888891</v>
      </c>
      <c r="D153" s="62">
        <v>4.9409999999999998</v>
      </c>
      <c r="E153" s="63">
        <v>-86.25</v>
      </c>
      <c r="F153" s="63">
        <v>48.7</v>
      </c>
      <c r="G153" s="64">
        <f t="shared" si="4"/>
        <v>368.23782999999997</v>
      </c>
      <c r="H153" s="64">
        <f t="shared" si="5"/>
        <v>477.58141999999998</v>
      </c>
    </row>
    <row r="154" spans="1:12" x14ac:dyDescent="0.2">
      <c r="C154" s="61">
        <v>0.55763888888888891</v>
      </c>
      <c r="D154" s="62">
        <v>5.2990000000000004</v>
      </c>
      <c r="E154" s="63">
        <v>-86.54</v>
      </c>
      <c r="F154" s="63">
        <v>48.54</v>
      </c>
      <c r="G154" s="64">
        <f t="shared" si="4"/>
        <v>372.65080000000006</v>
      </c>
      <c r="H154" s="64">
        <f t="shared" si="5"/>
        <v>476.01236399999999</v>
      </c>
    </row>
    <row r="155" spans="1:12" x14ac:dyDescent="0.2">
      <c r="C155" s="61">
        <v>0.55763888888888891</v>
      </c>
      <c r="D155" s="62">
        <v>5.7160000000000002</v>
      </c>
      <c r="E155" s="63">
        <v>-86.41</v>
      </c>
      <c r="F155" s="63">
        <v>48.36</v>
      </c>
      <c r="G155" s="64">
        <f t="shared" si="4"/>
        <v>373.14112999999998</v>
      </c>
      <c r="H155" s="64">
        <f t="shared" si="5"/>
        <v>474.24717599999997</v>
      </c>
    </row>
    <row r="156" spans="1:12" x14ac:dyDescent="0.2">
      <c r="C156" s="61">
        <v>0.55763888888888891</v>
      </c>
      <c r="D156" s="62">
        <v>6.508</v>
      </c>
      <c r="E156" s="63">
        <v>-85.61</v>
      </c>
      <c r="F156" s="63">
        <v>48.46</v>
      </c>
      <c r="G156" s="64">
        <f t="shared" si="4"/>
        <v>364.31518999999997</v>
      </c>
      <c r="H156" s="64">
        <f t="shared" si="5"/>
        <v>475.22783599999997</v>
      </c>
    </row>
    <row r="157" spans="1:12" s="8" customFormat="1" x14ac:dyDescent="0.2">
      <c r="A157" s="7" t="s">
        <v>10</v>
      </c>
      <c r="B157" s="59" t="s">
        <v>13</v>
      </c>
      <c r="C157" s="3" t="s">
        <v>3</v>
      </c>
      <c r="D157" s="46" t="s">
        <v>4</v>
      </c>
      <c r="E157" s="3" t="s">
        <v>2</v>
      </c>
      <c r="F157" s="3" t="s">
        <v>0</v>
      </c>
      <c r="G157" s="12" t="s">
        <v>22</v>
      </c>
      <c r="H157" s="12" t="s">
        <v>23</v>
      </c>
      <c r="K157" s="26"/>
      <c r="L157" s="26"/>
    </row>
    <row r="158" spans="1:12" s="5" customFormat="1" x14ac:dyDescent="0.2">
      <c r="A158" s="72" t="s">
        <v>11</v>
      </c>
      <c r="B158" s="73" t="s">
        <v>12</v>
      </c>
      <c r="C158" s="74" t="s">
        <v>5</v>
      </c>
      <c r="D158" s="75" t="s">
        <v>6</v>
      </c>
      <c r="E158" s="74" t="s">
        <v>7</v>
      </c>
      <c r="F158" s="74" t="s">
        <v>8</v>
      </c>
      <c r="G158" s="76" t="s">
        <v>24</v>
      </c>
      <c r="H158" s="76" t="s">
        <v>24</v>
      </c>
      <c r="K158" s="27"/>
      <c r="L158" s="27"/>
    </row>
    <row r="159" spans="1:12" x14ac:dyDescent="0.2">
      <c r="A159" s="63">
        <v>12</v>
      </c>
      <c r="B159" s="63">
        <v>16</v>
      </c>
      <c r="C159" s="61">
        <v>0.55763888888888891</v>
      </c>
      <c r="D159" s="62">
        <v>54.478000000000002</v>
      </c>
      <c r="E159" s="63">
        <v>-90.46</v>
      </c>
      <c r="F159" s="63">
        <v>50.34</v>
      </c>
      <c r="G159" s="64">
        <f t="shared" si="4"/>
        <v>393.44079199999987</v>
      </c>
      <c r="H159" s="64">
        <f t="shared" si="5"/>
        <v>493.664244</v>
      </c>
      <c r="I159" s="64">
        <f>AVERAGE(G159:G170)-$J$6</f>
        <v>371.07226428666655</v>
      </c>
      <c r="J159" s="64">
        <f>AVERAGE(H159:H170)-$K$6</f>
        <v>144.27331621794872</v>
      </c>
      <c r="K159" s="62">
        <f>I159/($E$8*A159^2)</f>
        <v>0.71580297894804512</v>
      </c>
      <c r="L159" s="71">
        <f>J159/($E$8*A159^2)</f>
        <v>0.27830500813647518</v>
      </c>
    </row>
    <row r="160" spans="1:12" x14ac:dyDescent="0.2">
      <c r="C160" s="67">
        <v>0.55763888888888891</v>
      </c>
      <c r="D160" s="68">
        <v>54.856999999999999</v>
      </c>
      <c r="E160" s="69">
        <v>-90.21</v>
      </c>
      <c r="F160" s="69">
        <v>50.3</v>
      </c>
      <c r="G160" s="70">
        <f t="shared" si="4"/>
        <v>391.38140599999997</v>
      </c>
      <c r="H160" s="70">
        <f t="shared" si="5"/>
        <v>493.27197999999993</v>
      </c>
    </row>
    <row r="161" spans="1:12" x14ac:dyDescent="0.2">
      <c r="C161" s="61">
        <v>0.55763888888888891</v>
      </c>
      <c r="D161" s="62">
        <v>55.648000000000003</v>
      </c>
      <c r="E161" s="63">
        <v>-90.37</v>
      </c>
      <c r="F161" s="63">
        <v>49.86</v>
      </c>
      <c r="G161" s="64">
        <f t="shared" si="4"/>
        <v>397.26536600000003</v>
      </c>
      <c r="H161" s="64">
        <f t="shared" si="5"/>
        <v>488.95707599999997</v>
      </c>
    </row>
    <row r="162" spans="1:12" x14ac:dyDescent="0.2">
      <c r="C162" s="61">
        <v>0.55763888888888891</v>
      </c>
      <c r="D162" s="62">
        <v>56.4</v>
      </c>
      <c r="E162" s="63">
        <v>-90.59</v>
      </c>
      <c r="F162" s="63">
        <v>50.53</v>
      </c>
      <c r="G162" s="64">
        <f t="shared" si="4"/>
        <v>392.852396</v>
      </c>
      <c r="H162" s="64">
        <f t="shared" si="5"/>
        <v>495.52749799999998</v>
      </c>
    </row>
    <row r="163" spans="1:12" x14ac:dyDescent="0.2">
      <c r="C163" s="61">
        <v>0.55763888888888891</v>
      </c>
      <c r="D163" s="62">
        <v>56.448</v>
      </c>
      <c r="E163" s="63">
        <v>-90.69</v>
      </c>
      <c r="F163" s="63">
        <v>50.15</v>
      </c>
      <c r="G163" s="64">
        <f t="shared" si="4"/>
        <v>397.55956399999997</v>
      </c>
      <c r="H163" s="64">
        <f t="shared" si="5"/>
        <v>491.80098999999996</v>
      </c>
    </row>
    <row r="164" spans="1:12" x14ac:dyDescent="0.2">
      <c r="C164" s="61">
        <v>0.55763888888888891</v>
      </c>
      <c r="D164" s="62">
        <v>57.216000000000001</v>
      </c>
      <c r="E164" s="63">
        <v>-90.22</v>
      </c>
      <c r="F164" s="63">
        <v>50.62</v>
      </c>
      <c r="G164" s="64">
        <f t="shared" si="4"/>
        <v>388.34136000000001</v>
      </c>
      <c r="H164" s="64">
        <f t="shared" si="5"/>
        <v>496.41009199999996</v>
      </c>
    </row>
    <row r="165" spans="1:12" x14ac:dyDescent="0.2">
      <c r="C165" s="61">
        <v>0.55763888888888891</v>
      </c>
      <c r="D165" s="62">
        <v>57.615000000000002</v>
      </c>
      <c r="E165" s="63">
        <v>-90.59</v>
      </c>
      <c r="F165" s="63">
        <v>50.88</v>
      </c>
      <c r="G165" s="64">
        <f t="shared" si="4"/>
        <v>389.42008599999997</v>
      </c>
      <c r="H165" s="64">
        <f t="shared" si="5"/>
        <v>498.95980800000001</v>
      </c>
    </row>
    <row r="166" spans="1:12" x14ac:dyDescent="0.2">
      <c r="C166" s="61">
        <v>0.55763888888888891</v>
      </c>
      <c r="D166" s="62">
        <v>59.334000000000003</v>
      </c>
      <c r="E166" s="63">
        <v>-90.35</v>
      </c>
      <c r="F166" s="63">
        <v>49.75</v>
      </c>
      <c r="G166" s="64">
        <f t="shared" si="4"/>
        <v>398.1479599999999</v>
      </c>
      <c r="H166" s="64">
        <f t="shared" si="5"/>
        <v>487.87834999999995</v>
      </c>
    </row>
    <row r="167" spans="1:12" x14ac:dyDescent="0.2">
      <c r="C167" s="61">
        <v>0.55763888888888891</v>
      </c>
      <c r="D167" s="62">
        <v>59.540999999999997</v>
      </c>
      <c r="E167" s="63">
        <v>-90.42</v>
      </c>
      <c r="F167" s="63">
        <v>49.93</v>
      </c>
      <c r="G167" s="64">
        <f t="shared" si="4"/>
        <v>397.06923399999999</v>
      </c>
      <c r="H167" s="64">
        <f t="shared" si="5"/>
        <v>489.64353799999998</v>
      </c>
    </row>
    <row r="168" spans="1:12" x14ac:dyDescent="0.2">
      <c r="C168" s="61">
        <v>0.55763888888888891</v>
      </c>
      <c r="D168" s="62">
        <v>59.970999999999997</v>
      </c>
      <c r="E168" s="63">
        <v>-89.99</v>
      </c>
      <c r="F168" s="63">
        <v>50.02</v>
      </c>
      <c r="G168" s="64">
        <f t="shared" si="4"/>
        <v>391.9698019999999</v>
      </c>
      <c r="H168" s="64">
        <f t="shared" si="5"/>
        <v>490.52613200000002</v>
      </c>
    </row>
    <row r="169" spans="1:12" x14ac:dyDescent="0.2">
      <c r="C169" s="61">
        <v>0.55833333333333335</v>
      </c>
      <c r="D169" s="62">
        <v>0.751</v>
      </c>
      <c r="E169" s="63">
        <v>-90.03</v>
      </c>
      <c r="F169" s="63">
        <v>50.02</v>
      </c>
      <c r="G169" s="64">
        <f t="shared" si="4"/>
        <v>392.36206599999997</v>
      </c>
      <c r="H169" s="64">
        <f t="shared" si="5"/>
        <v>490.52613200000002</v>
      </c>
    </row>
    <row r="170" spans="1:12" x14ac:dyDescent="0.2">
      <c r="C170" s="61">
        <v>0.55833333333333335</v>
      </c>
      <c r="D170" s="62">
        <v>1.151</v>
      </c>
      <c r="E170" s="63">
        <v>-89.92</v>
      </c>
      <c r="F170" s="63">
        <v>50.53</v>
      </c>
      <c r="G170" s="64">
        <f t="shared" si="4"/>
        <v>386.28197399999999</v>
      </c>
      <c r="H170" s="64">
        <f t="shared" si="5"/>
        <v>495.52749799999998</v>
      </c>
    </row>
    <row r="171" spans="1:12" x14ac:dyDescent="0.2">
      <c r="C171" s="61">
        <v>0.55833333333333335</v>
      </c>
      <c r="D171" s="62">
        <v>1.55</v>
      </c>
      <c r="E171" s="63">
        <v>-90.04</v>
      </c>
      <c r="F171" s="63">
        <v>49.71</v>
      </c>
      <c r="G171" s="64">
        <f t="shared" si="4"/>
        <v>395.50017800000006</v>
      </c>
      <c r="H171" s="64">
        <f t="shared" si="5"/>
        <v>487.486086</v>
      </c>
    </row>
    <row r="172" spans="1:12" x14ac:dyDescent="0.2">
      <c r="C172" s="61">
        <v>0.55833333333333335</v>
      </c>
      <c r="D172" s="62">
        <v>1.9279999999999999</v>
      </c>
      <c r="E172" s="63">
        <v>-90.23</v>
      </c>
      <c r="F172" s="63">
        <v>49.52</v>
      </c>
      <c r="G172" s="64">
        <f t="shared" si="4"/>
        <v>399.22668599999997</v>
      </c>
      <c r="H172" s="64">
        <f t="shared" si="5"/>
        <v>485.62283200000002</v>
      </c>
    </row>
    <row r="173" spans="1:12" s="8" customFormat="1" x14ac:dyDescent="0.2">
      <c r="A173" s="7" t="s">
        <v>10</v>
      </c>
      <c r="B173" s="59" t="s">
        <v>13</v>
      </c>
      <c r="C173" s="3" t="s">
        <v>3</v>
      </c>
      <c r="D173" s="46" t="s">
        <v>4</v>
      </c>
      <c r="E173" s="3" t="s">
        <v>2</v>
      </c>
      <c r="F173" s="3" t="s">
        <v>0</v>
      </c>
      <c r="G173" s="12" t="s">
        <v>22</v>
      </c>
      <c r="H173" s="12" t="s">
        <v>23</v>
      </c>
      <c r="K173" s="26"/>
      <c r="L173" s="26"/>
    </row>
    <row r="174" spans="1:12" s="5" customFormat="1" x14ac:dyDescent="0.2">
      <c r="A174" s="72" t="s">
        <v>11</v>
      </c>
      <c r="B174" s="73" t="s">
        <v>12</v>
      </c>
      <c r="C174" s="74" t="s">
        <v>5</v>
      </c>
      <c r="D174" s="75" t="s">
        <v>6</v>
      </c>
      <c r="E174" s="74" t="s">
        <v>7</v>
      </c>
      <c r="F174" s="74" t="s">
        <v>8</v>
      </c>
      <c r="G174" s="76" t="s">
        <v>24</v>
      </c>
      <c r="H174" s="76" t="s">
        <v>24</v>
      </c>
      <c r="K174" s="27"/>
      <c r="L174" s="27"/>
    </row>
    <row r="175" spans="1:12" x14ac:dyDescent="0.2">
      <c r="A175" s="63">
        <v>12</v>
      </c>
      <c r="B175" s="63">
        <v>18</v>
      </c>
      <c r="C175" s="61">
        <v>0.55833333333333335</v>
      </c>
      <c r="D175" s="62">
        <v>35.311999999999998</v>
      </c>
      <c r="E175" s="63">
        <v>-95.27</v>
      </c>
      <c r="F175" s="63">
        <v>51.8</v>
      </c>
      <c r="G175" s="64">
        <f t="shared" si="4"/>
        <v>426.29290199999997</v>
      </c>
      <c r="H175" s="64">
        <f t="shared" si="5"/>
        <v>507.98187999999993</v>
      </c>
      <c r="I175" s="64">
        <f>AVERAGE(G175:G186)-$J$6</f>
        <v>395.82575711999999</v>
      </c>
      <c r="J175" s="64">
        <f>AVERAGE(H175:H186)-$K$6</f>
        <v>161.59013738461539</v>
      </c>
      <c r="K175" s="62">
        <f>I175/($E$8*A175^2)</f>
        <v>0.76355277222222229</v>
      </c>
      <c r="L175" s="71">
        <f>J175/($E$8*A175^2)</f>
        <v>0.31170936995489079</v>
      </c>
    </row>
    <row r="176" spans="1:12" x14ac:dyDescent="0.2">
      <c r="C176" s="67">
        <v>0.55833333333333335</v>
      </c>
      <c r="D176" s="68">
        <v>36.136000000000003</v>
      </c>
      <c r="E176" s="69">
        <v>-94.96</v>
      </c>
      <c r="F176" s="69">
        <v>52.12</v>
      </c>
      <c r="G176" s="70">
        <f t="shared" si="4"/>
        <v>420.11474399999992</v>
      </c>
      <c r="H176" s="70">
        <f t="shared" si="5"/>
        <v>511.11999199999997</v>
      </c>
    </row>
    <row r="177" spans="1:12" x14ac:dyDescent="0.2">
      <c r="C177" s="61">
        <v>0.55833333333333335</v>
      </c>
      <c r="D177" s="62">
        <v>36.518999999999998</v>
      </c>
      <c r="E177" s="63">
        <v>-94.52</v>
      </c>
      <c r="F177" s="63">
        <v>52.06</v>
      </c>
      <c r="G177" s="64">
        <f t="shared" si="4"/>
        <v>416.38823599999989</v>
      </c>
      <c r="H177" s="64">
        <f t="shared" si="5"/>
        <v>510.53159599999998</v>
      </c>
    </row>
    <row r="178" spans="1:12" x14ac:dyDescent="0.2">
      <c r="C178" s="61">
        <v>0.55833333333333335</v>
      </c>
      <c r="D178" s="62">
        <v>36.923999999999999</v>
      </c>
      <c r="E178" s="63">
        <v>-93.44</v>
      </c>
      <c r="F178" s="63">
        <v>51.73</v>
      </c>
      <c r="G178" s="64">
        <f t="shared" si="4"/>
        <v>409.03328599999998</v>
      </c>
      <c r="H178" s="64">
        <f t="shared" si="5"/>
        <v>507.29541799999993</v>
      </c>
    </row>
    <row r="179" spans="1:12" x14ac:dyDescent="0.2">
      <c r="C179" s="61">
        <v>0.55833333333333335</v>
      </c>
      <c r="D179" s="62">
        <v>37.704999999999998</v>
      </c>
      <c r="E179" s="63">
        <v>-94.59</v>
      </c>
      <c r="F179" s="63">
        <v>52.02</v>
      </c>
      <c r="G179" s="64">
        <f t="shared" si="4"/>
        <v>417.46696199999997</v>
      </c>
      <c r="H179" s="64">
        <f t="shared" si="5"/>
        <v>510.13933200000002</v>
      </c>
    </row>
    <row r="180" spans="1:12" x14ac:dyDescent="0.2">
      <c r="C180" s="61">
        <v>0.55833333333333335</v>
      </c>
      <c r="D180" s="62">
        <v>38.103999999999999</v>
      </c>
      <c r="E180" s="63">
        <v>-95.07</v>
      </c>
      <c r="F180" s="63">
        <v>52.01</v>
      </c>
      <c r="G180" s="64">
        <f t="shared" si="4"/>
        <v>422.27219599999995</v>
      </c>
      <c r="H180" s="64">
        <f t="shared" si="5"/>
        <v>510.04126599999995</v>
      </c>
    </row>
    <row r="181" spans="1:12" x14ac:dyDescent="0.2">
      <c r="C181" s="61">
        <v>0.55833333333333335</v>
      </c>
      <c r="D181" s="62">
        <v>38.502000000000002</v>
      </c>
      <c r="E181" s="63">
        <v>-95.34</v>
      </c>
      <c r="F181" s="63">
        <v>52.15</v>
      </c>
      <c r="G181" s="64">
        <f t="shared" si="4"/>
        <v>423.547054</v>
      </c>
      <c r="H181" s="64">
        <f t="shared" si="5"/>
        <v>511.41418999999996</v>
      </c>
    </row>
    <row r="182" spans="1:12" x14ac:dyDescent="0.2">
      <c r="C182" s="61">
        <v>0.55833333333333335</v>
      </c>
      <c r="D182" s="62">
        <v>38.883000000000003</v>
      </c>
      <c r="E182" s="63">
        <v>-94.88</v>
      </c>
      <c r="F182" s="63">
        <v>52.23</v>
      </c>
      <c r="G182" s="64">
        <f t="shared" si="4"/>
        <v>418.25148999999999</v>
      </c>
      <c r="H182" s="64">
        <f t="shared" si="5"/>
        <v>512.19871799999999</v>
      </c>
    </row>
    <row r="183" spans="1:12" x14ac:dyDescent="0.2">
      <c r="C183" s="61">
        <v>0.55833333333333335</v>
      </c>
      <c r="D183" s="62">
        <v>39.680999999999997</v>
      </c>
      <c r="E183" s="63">
        <v>-93.44</v>
      </c>
      <c r="F183" s="63">
        <v>51.71</v>
      </c>
      <c r="G183" s="64">
        <f t="shared" si="4"/>
        <v>409.22941799999995</v>
      </c>
      <c r="H183" s="64">
        <f t="shared" si="5"/>
        <v>507.09928600000001</v>
      </c>
    </row>
    <row r="184" spans="1:12" x14ac:dyDescent="0.2">
      <c r="C184" s="61">
        <v>0.55833333333333335</v>
      </c>
      <c r="D184" s="62">
        <v>40.29</v>
      </c>
      <c r="E184" s="63">
        <v>-94.62</v>
      </c>
      <c r="F184" s="63">
        <v>52.07</v>
      </c>
      <c r="G184" s="64">
        <f t="shared" si="4"/>
        <v>417.27083000000005</v>
      </c>
      <c r="H184" s="64">
        <f t="shared" si="5"/>
        <v>510.629662</v>
      </c>
    </row>
    <row r="185" spans="1:12" x14ac:dyDescent="0.2">
      <c r="C185" s="61">
        <v>0.55833333333333335</v>
      </c>
      <c r="D185" s="62">
        <v>41.652999999999999</v>
      </c>
      <c r="E185" s="63">
        <v>-94.69</v>
      </c>
      <c r="F185" s="63">
        <v>52.11</v>
      </c>
      <c r="G185" s="64">
        <f t="shared" si="4"/>
        <v>417.56502799999998</v>
      </c>
      <c r="H185" s="64">
        <f t="shared" si="5"/>
        <v>511.02192599999995</v>
      </c>
    </row>
    <row r="186" spans="1:12" x14ac:dyDescent="0.2">
      <c r="C186" s="61">
        <v>0.55833333333333335</v>
      </c>
      <c r="D186" s="62">
        <v>42.28</v>
      </c>
      <c r="E186" s="63">
        <v>-94.5</v>
      </c>
      <c r="F186" s="63">
        <v>52.11</v>
      </c>
      <c r="G186" s="64">
        <f t="shared" si="4"/>
        <v>415.701774</v>
      </c>
      <c r="H186" s="64">
        <f t="shared" si="5"/>
        <v>511.02192599999995</v>
      </c>
    </row>
    <row r="187" spans="1:12" x14ac:dyDescent="0.2">
      <c r="C187" s="61">
        <v>0.55833333333333335</v>
      </c>
      <c r="D187" s="62">
        <v>42.808999999999997</v>
      </c>
      <c r="E187" s="63">
        <v>-94.87</v>
      </c>
      <c r="F187" s="63">
        <v>51.99</v>
      </c>
      <c r="G187" s="64">
        <f t="shared" si="4"/>
        <v>420.50700799999998</v>
      </c>
      <c r="H187" s="64">
        <f t="shared" si="5"/>
        <v>509.84513399999997</v>
      </c>
    </row>
    <row r="188" spans="1:12" s="8" customFormat="1" x14ac:dyDescent="0.2">
      <c r="A188" s="7" t="s">
        <v>10</v>
      </c>
      <c r="B188" s="59" t="s">
        <v>13</v>
      </c>
      <c r="C188" s="3" t="s">
        <v>3</v>
      </c>
      <c r="D188" s="46" t="s">
        <v>4</v>
      </c>
      <c r="E188" s="3" t="s">
        <v>2</v>
      </c>
      <c r="F188" s="3" t="s">
        <v>0</v>
      </c>
      <c r="G188" s="12" t="s">
        <v>22</v>
      </c>
      <c r="H188" s="12" t="s">
        <v>23</v>
      </c>
      <c r="K188" s="26"/>
      <c r="L188" s="26"/>
    </row>
    <row r="189" spans="1:12" s="5" customFormat="1" x14ac:dyDescent="0.2">
      <c r="A189" s="72" t="s">
        <v>11</v>
      </c>
      <c r="B189" s="73" t="s">
        <v>12</v>
      </c>
      <c r="C189" s="74" t="s">
        <v>5</v>
      </c>
      <c r="D189" s="75" t="s">
        <v>6</v>
      </c>
      <c r="E189" s="74" t="s">
        <v>7</v>
      </c>
      <c r="F189" s="74" t="s">
        <v>8</v>
      </c>
      <c r="G189" s="76" t="s">
        <v>24</v>
      </c>
      <c r="H189" s="76" t="s">
        <v>24</v>
      </c>
      <c r="K189" s="27"/>
      <c r="L189" s="27"/>
    </row>
    <row r="190" spans="1:12" x14ac:dyDescent="0.2">
      <c r="A190" s="63">
        <v>12</v>
      </c>
      <c r="B190" s="63">
        <v>20</v>
      </c>
      <c r="C190" s="61">
        <v>0.55902777777777779</v>
      </c>
      <c r="D190" s="62">
        <v>36.241999999999997</v>
      </c>
      <c r="E190" s="63">
        <v>-98.67</v>
      </c>
      <c r="F190" s="63">
        <v>53.38</v>
      </c>
      <c r="G190" s="64">
        <f t="shared" si="4"/>
        <v>444.14091399999995</v>
      </c>
      <c r="H190" s="64">
        <f t="shared" si="5"/>
        <v>523.47630800000002</v>
      </c>
      <c r="I190" s="64">
        <f>AVERAGE(G190:G201)-$J$6</f>
        <v>419.99085395333327</v>
      </c>
      <c r="J190" s="64">
        <f>AVERAGE(H190:H201)-$K$6</f>
        <v>178.99685238461529</v>
      </c>
      <c r="K190" s="62">
        <f>I190/($E$8*A190^2)</f>
        <v>0.81016754234825095</v>
      </c>
      <c r="L190" s="71">
        <f>J190/($E$8*A190^2)</f>
        <v>0.34528713808760669</v>
      </c>
    </row>
    <row r="191" spans="1:12" x14ac:dyDescent="0.2">
      <c r="C191" s="67">
        <v>0.55902777777777779</v>
      </c>
      <c r="D191" s="68">
        <v>37.58</v>
      </c>
      <c r="E191" s="69">
        <v>-98.97</v>
      </c>
      <c r="F191" s="69">
        <v>53.88</v>
      </c>
      <c r="G191" s="70">
        <f t="shared" si="4"/>
        <v>442.17959399999995</v>
      </c>
      <c r="H191" s="70">
        <f t="shared" si="5"/>
        <v>528.37960799999996</v>
      </c>
    </row>
    <row r="192" spans="1:12" x14ac:dyDescent="0.2">
      <c r="C192" s="61">
        <v>0.55902777777777779</v>
      </c>
      <c r="D192" s="62">
        <v>37.465000000000003</v>
      </c>
      <c r="E192" s="63">
        <v>-98.52</v>
      </c>
      <c r="F192" s="63">
        <v>53.69</v>
      </c>
      <c r="G192" s="64">
        <f t="shared" si="4"/>
        <v>439.62987799999996</v>
      </c>
      <c r="H192" s="64">
        <f t="shared" si="5"/>
        <v>526.51635399999998</v>
      </c>
    </row>
    <row r="193" spans="1:12" x14ac:dyDescent="0.2">
      <c r="C193" s="61">
        <v>0.55902777777777779</v>
      </c>
      <c r="D193" s="62">
        <v>37.851999999999997</v>
      </c>
      <c r="E193" s="63">
        <v>-98.73</v>
      </c>
      <c r="F193" s="63">
        <v>53.98</v>
      </c>
      <c r="G193" s="64">
        <f t="shared" si="4"/>
        <v>438.84535000000005</v>
      </c>
      <c r="H193" s="64">
        <f t="shared" si="5"/>
        <v>529.36026799999991</v>
      </c>
    </row>
    <row r="194" spans="1:12" x14ac:dyDescent="0.2">
      <c r="C194" s="61">
        <v>0.55902777777777779</v>
      </c>
      <c r="D194" s="62">
        <v>38.637</v>
      </c>
      <c r="E194" s="63">
        <v>-98.65</v>
      </c>
      <c r="F194" s="63">
        <v>53.72</v>
      </c>
      <c r="G194" s="64">
        <f t="shared" si="4"/>
        <v>440.61053800000002</v>
      </c>
      <c r="H194" s="64">
        <f t="shared" si="5"/>
        <v>526.81055199999992</v>
      </c>
    </row>
    <row r="195" spans="1:12" x14ac:dyDescent="0.2">
      <c r="C195" s="61">
        <v>0.55902777777777779</v>
      </c>
      <c r="D195" s="62">
        <v>39.22</v>
      </c>
      <c r="E195" s="63">
        <v>-98.27</v>
      </c>
      <c r="F195" s="63">
        <v>53.64</v>
      </c>
      <c r="G195" s="64">
        <f t="shared" si="4"/>
        <v>437.66855799999996</v>
      </c>
      <c r="H195" s="64">
        <f t="shared" si="5"/>
        <v>526.02602400000001</v>
      </c>
    </row>
    <row r="196" spans="1:12" x14ac:dyDescent="0.2">
      <c r="C196" s="61">
        <v>0.55902777777777779</v>
      </c>
      <c r="D196" s="62">
        <v>39.435000000000002</v>
      </c>
      <c r="E196" s="63">
        <v>-98.95</v>
      </c>
      <c r="F196" s="63">
        <v>53.75</v>
      </c>
      <c r="G196" s="64">
        <f t="shared" si="4"/>
        <v>443.25832000000003</v>
      </c>
      <c r="H196" s="64">
        <f t="shared" si="5"/>
        <v>527.10474999999997</v>
      </c>
    </row>
    <row r="197" spans="1:12" x14ac:dyDescent="0.2">
      <c r="C197" s="61">
        <v>0.55902777777777779</v>
      </c>
      <c r="D197" s="62">
        <v>40.204999999999998</v>
      </c>
      <c r="E197" s="63">
        <v>-99.01</v>
      </c>
      <c r="F197" s="63">
        <v>53.98</v>
      </c>
      <c r="G197" s="64">
        <f t="shared" si="4"/>
        <v>441.59119800000008</v>
      </c>
      <c r="H197" s="64">
        <f t="shared" si="5"/>
        <v>529.36026799999991</v>
      </c>
    </row>
    <row r="198" spans="1:12" x14ac:dyDescent="0.2">
      <c r="C198" s="61">
        <v>0.55902777777777779</v>
      </c>
      <c r="D198" s="62">
        <v>40.558999999999997</v>
      </c>
      <c r="E198" s="63">
        <v>-98.86</v>
      </c>
      <c r="F198" s="63">
        <v>54.11</v>
      </c>
      <c r="G198" s="64">
        <f t="shared" si="4"/>
        <v>438.84535</v>
      </c>
      <c r="H198" s="64">
        <f t="shared" si="5"/>
        <v>530.63512600000001</v>
      </c>
    </row>
    <row r="199" spans="1:12" x14ac:dyDescent="0.2">
      <c r="C199" s="61">
        <v>0.55902777777777779</v>
      </c>
      <c r="D199" s="62">
        <v>40.984999999999999</v>
      </c>
      <c r="E199" s="63">
        <v>-99.69</v>
      </c>
      <c r="F199" s="63">
        <v>54.22</v>
      </c>
      <c r="G199" s="64">
        <f t="shared" si="4"/>
        <v>445.90610199999998</v>
      </c>
      <c r="H199" s="64">
        <f t="shared" si="5"/>
        <v>531.71385199999997</v>
      </c>
    </row>
    <row r="200" spans="1:12" x14ac:dyDescent="0.2">
      <c r="C200" s="61">
        <v>0.55902777777777779</v>
      </c>
      <c r="D200" s="62">
        <v>42.545000000000002</v>
      </c>
      <c r="E200" s="63">
        <v>-98.63</v>
      </c>
      <c r="F200" s="63">
        <v>53.33</v>
      </c>
      <c r="G200" s="64">
        <f t="shared" si="4"/>
        <v>444.23897999999997</v>
      </c>
      <c r="H200" s="64">
        <f t="shared" si="5"/>
        <v>522.98597799999993</v>
      </c>
    </row>
    <row r="201" spans="1:12" x14ac:dyDescent="0.2">
      <c r="C201" s="61">
        <v>0.55902777777777779</v>
      </c>
      <c r="D201" s="62">
        <v>42.95</v>
      </c>
      <c r="E201" s="63">
        <v>-99.24</v>
      </c>
      <c r="F201" s="63">
        <v>53.74</v>
      </c>
      <c r="G201" s="64">
        <f t="shared" ref="G201:G263" si="6">(-E201-F201)*$C$3</f>
        <v>446.20029999999991</v>
      </c>
      <c r="H201" s="64">
        <f t="shared" ref="H201:H263" si="7">F201*$C$3</f>
        <v>527.00668399999995</v>
      </c>
    </row>
    <row r="202" spans="1:12" x14ac:dyDescent="0.2">
      <c r="C202" s="61">
        <v>0.55902777777777779</v>
      </c>
      <c r="D202" s="62">
        <v>43.737000000000002</v>
      </c>
      <c r="E202" s="63">
        <v>-98.7</v>
      </c>
      <c r="F202" s="63">
        <v>53.74</v>
      </c>
      <c r="G202" s="64">
        <f t="shared" si="6"/>
        <v>440.90473600000001</v>
      </c>
      <c r="H202" s="64">
        <f t="shared" si="7"/>
        <v>527.00668399999995</v>
      </c>
    </row>
    <row r="203" spans="1:12" x14ac:dyDescent="0.2">
      <c r="C203" s="61">
        <v>0.55902777777777779</v>
      </c>
      <c r="D203" s="62">
        <v>44.152999999999999</v>
      </c>
      <c r="E203" s="63">
        <v>-98.35</v>
      </c>
      <c r="F203" s="63">
        <v>53.37</v>
      </c>
      <c r="G203" s="64">
        <f t="shared" si="6"/>
        <v>441.10086799999993</v>
      </c>
      <c r="H203" s="64">
        <f t="shared" si="7"/>
        <v>523.378242</v>
      </c>
    </row>
    <row r="204" spans="1:12" s="8" customFormat="1" x14ac:dyDescent="0.2">
      <c r="A204" s="7" t="s">
        <v>10</v>
      </c>
      <c r="B204" s="59" t="s">
        <v>13</v>
      </c>
      <c r="C204" s="3" t="s">
        <v>3</v>
      </c>
      <c r="D204" s="46" t="s">
        <v>4</v>
      </c>
      <c r="E204" s="3" t="s">
        <v>2</v>
      </c>
      <c r="F204" s="3" t="s">
        <v>0</v>
      </c>
      <c r="G204" s="12" t="s">
        <v>22</v>
      </c>
      <c r="H204" s="12" t="s">
        <v>23</v>
      </c>
      <c r="K204" s="26"/>
      <c r="L204" s="26"/>
    </row>
    <row r="205" spans="1:12" s="5" customFormat="1" x14ac:dyDescent="0.2">
      <c r="A205" s="72" t="s">
        <v>11</v>
      </c>
      <c r="B205" s="73" t="s">
        <v>12</v>
      </c>
      <c r="C205" s="74" t="s">
        <v>5</v>
      </c>
      <c r="D205" s="75" t="s">
        <v>6</v>
      </c>
      <c r="E205" s="74" t="s">
        <v>7</v>
      </c>
      <c r="F205" s="74" t="s">
        <v>8</v>
      </c>
      <c r="G205" s="76" t="s">
        <v>24</v>
      </c>
      <c r="H205" s="76" t="s">
        <v>24</v>
      </c>
      <c r="K205" s="27"/>
      <c r="L205" s="27"/>
    </row>
    <row r="206" spans="1:12" x14ac:dyDescent="0.2">
      <c r="A206" s="63">
        <v>12</v>
      </c>
      <c r="B206" s="63">
        <v>22</v>
      </c>
      <c r="C206" s="61">
        <v>0.55972222222222223</v>
      </c>
      <c r="D206" s="62">
        <v>26.192</v>
      </c>
      <c r="E206" s="63">
        <v>-100.81</v>
      </c>
      <c r="F206" s="63">
        <v>54.63</v>
      </c>
      <c r="G206" s="64">
        <f t="shared" si="6"/>
        <v>452.868788</v>
      </c>
      <c r="H206" s="64">
        <f t="shared" si="7"/>
        <v>535.73455799999999</v>
      </c>
      <c r="I206" s="64">
        <f>AVERAGE(G206:G217)-$J$6</f>
        <v>432.24910395333336</v>
      </c>
      <c r="J206" s="64">
        <f>AVERAGE(H206:H217)-$K$6</f>
        <v>192.81598621794865</v>
      </c>
      <c r="K206" s="62">
        <f>I206/($E$8*A206^2)</f>
        <v>0.83381385793467089</v>
      </c>
      <c r="L206" s="71">
        <f>J206/($E$8*A206^2)</f>
        <v>0.37194441785869725</v>
      </c>
    </row>
    <row r="207" spans="1:12" x14ac:dyDescent="0.2">
      <c r="C207" s="67">
        <v>0.55972222222222223</v>
      </c>
      <c r="D207" s="68">
        <v>26.587</v>
      </c>
      <c r="E207" s="69">
        <v>-101.24</v>
      </c>
      <c r="F207" s="69">
        <v>54.85</v>
      </c>
      <c r="G207" s="70">
        <f t="shared" si="6"/>
        <v>454.9281739999999</v>
      </c>
      <c r="H207" s="70">
        <f t="shared" si="7"/>
        <v>537.89201000000003</v>
      </c>
    </row>
    <row r="208" spans="1:12" x14ac:dyDescent="0.2">
      <c r="C208" s="61">
        <v>0.55972222222222223</v>
      </c>
      <c r="D208" s="62">
        <v>27.404</v>
      </c>
      <c r="E208" s="63">
        <v>-101.89</v>
      </c>
      <c r="F208" s="63">
        <v>55.08</v>
      </c>
      <c r="G208" s="64">
        <f t="shared" si="6"/>
        <v>459.04694599999999</v>
      </c>
      <c r="H208" s="64">
        <f t="shared" si="7"/>
        <v>540.14752799999997</v>
      </c>
    </row>
    <row r="209" spans="1:12" x14ac:dyDescent="0.2">
      <c r="C209" s="61">
        <v>0.55972222222222223</v>
      </c>
      <c r="D209" s="62">
        <v>27.834</v>
      </c>
      <c r="E209" s="63">
        <v>-101.77</v>
      </c>
      <c r="F209" s="63">
        <v>55.08</v>
      </c>
      <c r="G209" s="64">
        <f t="shared" si="6"/>
        <v>457.87015399999996</v>
      </c>
      <c r="H209" s="64">
        <f t="shared" si="7"/>
        <v>540.14752799999997</v>
      </c>
    </row>
    <row r="210" spans="1:12" x14ac:dyDescent="0.2">
      <c r="C210" s="61">
        <v>0.55972222222222223</v>
      </c>
      <c r="D210" s="62">
        <v>28.164000000000001</v>
      </c>
      <c r="E210" s="63">
        <v>-101.69</v>
      </c>
      <c r="F210" s="63">
        <v>55.57</v>
      </c>
      <c r="G210" s="64">
        <f t="shared" si="6"/>
        <v>452.28039199999995</v>
      </c>
      <c r="H210" s="64">
        <f t="shared" si="7"/>
        <v>544.95276200000001</v>
      </c>
    </row>
    <row r="211" spans="1:12" x14ac:dyDescent="0.2">
      <c r="C211" s="61">
        <v>0.55972222222222223</v>
      </c>
      <c r="D211" s="62">
        <v>28.574000000000002</v>
      </c>
      <c r="E211" s="63">
        <v>-101.87</v>
      </c>
      <c r="F211" s="63">
        <v>55.27</v>
      </c>
      <c r="G211" s="64">
        <f t="shared" si="6"/>
        <v>456.98755999999997</v>
      </c>
      <c r="H211" s="64">
        <f t="shared" si="7"/>
        <v>542.01078199999995</v>
      </c>
    </row>
    <row r="212" spans="1:12" x14ac:dyDescent="0.2">
      <c r="C212" s="61">
        <v>0.55972222222222223</v>
      </c>
      <c r="D212" s="62">
        <v>29.344000000000001</v>
      </c>
      <c r="E212" s="63">
        <v>-101.59</v>
      </c>
      <c r="F212" s="63">
        <v>55.18</v>
      </c>
      <c r="G212" s="64">
        <f t="shared" si="6"/>
        <v>455.12430599999999</v>
      </c>
      <c r="H212" s="64">
        <f t="shared" si="7"/>
        <v>541.12818800000002</v>
      </c>
    </row>
    <row r="213" spans="1:12" x14ac:dyDescent="0.2">
      <c r="C213" s="61">
        <v>0.55972222222222223</v>
      </c>
      <c r="D213" s="62">
        <v>29.702000000000002</v>
      </c>
      <c r="E213" s="63">
        <v>-101.38</v>
      </c>
      <c r="F213" s="63">
        <v>54.98</v>
      </c>
      <c r="G213" s="64">
        <f t="shared" si="6"/>
        <v>455.02623999999997</v>
      </c>
      <c r="H213" s="64">
        <f t="shared" si="7"/>
        <v>539.16686799999991</v>
      </c>
    </row>
    <row r="214" spans="1:12" x14ac:dyDescent="0.2">
      <c r="C214" s="61">
        <v>0.55972222222222223</v>
      </c>
      <c r="D214" s="62">
        <v>31.9</v>
      </c>
      <c r="E214" s="63">
        <v>-100.95</v>
      </c>
      <c r="F214" s="63">
        <v>55.4</v>
      </c>
      <c r="G214" s="64">
        <f t="shared" si="6"/>
        <v>446.69063</v>
      </c>
      <c r="H214" s="64">
        <f t="shared" si="7"/>
        <v>543.28563999999994</v>
      </c>
    </row>
    <row r="215" spans="1:12" x14ac:dyDescent="0.2">
      <c r="C215" s="61">
        <v>0.55972222222222223</v>
      </c>
      <c r="D215" s="62">
        <v>31.311</v>
      </c>
      <c r="E215" s="63">
        <v>-102.34</v>
      </c>
      <c r="F215" s="63">
        <v>55.51</v>
      </c>
      <c r="G215" s="64">
        <f t="shared" si="6"/>
        <v>459.24307800000003</v>
      </c>
      <c r="H215" s="64">
        <f t="shared" si="7"/>
        <v>544.3643659999999</v>
      </c>
    </row>
    <row r="216" spans="1:12" x14ac:dyDescent="0.2">
      <c r="C216" s="61">
        <v>0.55972222222222223</v>
      </c>
      <c r="D216" s="62">
        <v>32.116999999999997</v>
      </c>
      <c r="E216" s="63">
        <v>-101.56</v>
      </c>
      <c r="F216" s="63">
        <v>55.42</v>
      </c>
      <c r="G216" s="64">
        <f t="shared" si="6"/>
        <v>452.47652399999998</v>
      </c>
      <c r="H216" s="64">
        <f t="shared" si="7"/>
        <v>543.48177199999998</v>
      </c>
    </row>
    <row r="217" spans="1:12" x14ac:dyDescent="0.2">
      <c r="C217" s="61">
        <v>0.55972222222222223</v>
      </c>
      <c r="D217" s="62">
        <v>32.453000000000003</v>
      </c>
      <c r="E217" s="63">
        <v>-101.01</v>
      </c>
      <c r="F217" s="63">
        <v>55.36</v>
      </c>
      <c r="G217" s="64">
        <f t="shared" si="6"/>
        <v>447.67129000000006</v>
      </c>
      <c r="H217" s="64">
        <f t="shared" si="7"/>
        <v>542.89337599999999</v>
      </c>
    </row>
    <row r="218" spans="1:12" x14ac:dyDescent="0.2">
      <c r="C218" s="61">
        <v>0.55972222222222223</v>
      </c>
      <c r="D218" s="62">
        <v>32.878999999999998</v>
      </c>
      <c r="E218" s="63">
        <v>-102.23</v>
      </c>
      <c r="F218" s="63">
        <v>56.21</v>
      </c>
      <c r="G218" s="64">
        <f t="shared" si="6"/>
        <v>451.29973200000001</v>
      </c>
      <c r="H218" s="64">
        <f t="shared" si="7"/>
        <v>551.22898599999996</v>
      </c>
    </row>
    <row r="219" spans="1:12" x14ac:dyDescent="0.2">
      <c r="C219" s="61">
        <v>0.55972222222222223</v>
      </c>
      <c r="D219" s="62">
        <v>33.662999999999997</v>
      </c>
      <c r="E219" s="63">
        <v>-103.44</v>
      </c>
      <c r="F219" s="63">
        <v>55.98</v>
      </c>
      <c r="G219" s="64">
        <f t="shared" si="6"/>
        <v>465.42123599999996</v>
      </c>
      <c r="H219" s="64">
        <f t="shared" si="7"/>
        <v>548.97346799999991</v>
      </c>
    </row>
    <row r="220" spans="1:12" x14ac:dyDescent="0.2">
      <c r="C220" s="61">
        <v>0.55972222222222223</v>
      </c>
      <c r="D220" s="62">
        <v>34.64</v>
      </c>
      <c r="E220" s="63">
        <v>-103.23</v>
      </c>
      <c r="F220" s="63">
        <v>55.74</v>
      </c>
      <c r="G220" s="64">
        <f t="shared" si="6"/>
        <v>465.71543400000002</v>
      </c>
      <c r="H220" s="64">
        <f t="shared" si="7"/>
        <v>546.61988399999996</v>
      </c>
    </row>
    <row r="221" spans="1:12" s="8" customFormat="1" x14ac:dyDescent="0.2">
      <c r="A221" s="7" t="s">
        <v>10</v>
      </c>
      <c r="B221" s="59" t="s">
        <v>13</v>
      </c>
      <c r="C221" s="3" t="s">
        <v>3</v>
      </c>
      <c r="D221" s="46" t="s">
        <v>4</v>
      </c>
      <c r="E221" s="3" t="s">
        <v>2</v>
      </c>
      <c r="F221" s="3" t="s">
        <v>0</v>
      </c>
      <c r="G221" s="12" t="s">
        <v>22</v>
      </c>
      <c r="H221" s="12" t="s">
        <v>23</v>
      </c>
      <c r="K221" s="26"/>
      <c r="L221" s="26"/>
    </row>
    <row r="222" spans="1:12" s="5" customFormat="1" x14ac:dyDescent="0.2">
      <c r="A222" s="72" t="s">
        <v>11</v>
      </c>
      <c r="B222" s="73" t="s">
        <v>12</v>
      </c>
      <c r="C222" s="74" t="s">
        <v>5</v>
      </c>
      <c r="D222" s="75" t="s">
        <v>6</v>
      </c>
      <c r="E222" s="74" t="s">
        <v>7</v>
      </c>
      <c r="F222" s="74" t="s">
        <v>8</v>
      </c>
      <c r="G222" s="76" t="s">
        <v>24</v>
      </c>
      <c r="H222" s="76" t="s">
        <v>24</v>
      </c>
      <c r="K222" s="27"/>
      <c r="L222" s="27"/>
    </row>
    <row r="223" spans="1:12" x14ac:dyDescent="0.2">
      <c r="A223" s="63">
        <v>12</v>
      </c>
      <c r="B223" s="63">
        <v>24</v>
      </c>
      <c r="C223" s="61">
        <v>0.56041666666666667</v>
      </c>
      <c r="D223" s="62">
        <v>19.858000000000001</v>
      </c>
      <c r="E223" s="63">
        <v>-102.36</v>
      </c>
      <c r="F223" s="63">
        <v>56.14</v>
      </c>
      <c r="G223" s="64">
        <f t="shared" si="6"/>
        <v>453.26105199999995</v>
      </c>
      <c r="H223" s="64">
        <f t="shared" si="7"/>
        <v>550.54252399999996</v>
      </c>
      <c r="I223" s="64">
        <f>AVERAGE(G223:G234)-$J$6</f>
        <v>444.41746011999987</v>
      </c>
      <c r="J223" s="64">
        <f>AVERAGE(H223:H234)-$K$6</f>
        <v>207.68115738461529</v>
      </c>
      <c r="K223" s="62">
        <f>I223/($E$8*A223^2)</f>
        <v>0.85728676720678987</v>
      </c>
      <c r="L223" s="71">
        <f>J223/($E$8*A223^2)</f>
        <v>0.40061951655982891</v>
      </c>
    </row>
    <row r="224" spans="1:12" x14ac:dyDescent="0.2">
      <c r="C224" s="67">
        <v>0.56041666666666667</v>
      </c>
      <c r="D224" s="68">
        <v>20.53</v>
      </c>
      <c r="E224" s="69">
        <v>-102.95</v>
      </c>
      <c r="F224" s="69">
        <v>56.72</v>
      </c>
      <c r="G224" s="70">
        <f t="shared" si="6"/>
        <v>453.35911800000002</v>
      </c>
      <c r="H224" s="70">
        <f t="shared" si="7"/>
        <v>556.23035199999993</v>
      </c>
    </row>
    <row r="225" spans="1:12" x14ac:dyDescent="0.2">
      <c r="C225" s="61">
        <v>0.56041666666666667</v>
      </c>
      <c r="D225" s="62">
        <v>20.448</v>
      </c>
      <c r="E225" s="63">
        <v>-104.44</v>
      </c>
      <c r="F225" s="63">
        <v>56.55</v>
      </c>
      <c r="G225" s="64">
        <f t="shared" si="6"/>
        <v>469.63807399999996</v>
      </c>
      <c r="H225" s="64">
        <f t="shared" si="7"/>
        <v>554.56322999999998</v>
      </c>
    </row>
    <row r="226" spans="1:12" x14ac:dyDescent="0.2">
      <c r="C226" s="61">
        <v>0.56041666666666667</v>
      </c>
      <c r="D226" s="62">
        <v>21.222000000000001</v>
      </c>
      <c r="E226" s="63">
        <v>-105.27</v>
      </c>
      <c r="F226" s="63">
        <v>56.75</v>
      </c>
      <c r="G226" s="64">
        <f t="shared" si="6"/>
        <v>475.81623199999996</v>
      </c>
      <c r="H226" s="64">
        <f t="shared" si="7"/>
        <v>556.52454999999998</v>
      </c>
    </row>
    <row r="227" spans="1:12" x14ac:dyDescent="0.2">
      <c r="C227" s="61">
        <v>0.56041666666666667</v>
      </c>
      <c r="D227" s="62">
        <v>21.62</v>
      </c>
      <c r="E227" s="63">
        <v>-104.94</v>
      </c>
      <c r="F227" s="63">
        <v>57.39</v>
      </c>
      <c r="G227" s="64">
        <f t="shared" si="6"/>
        <v>466.30382999999995</v>
      </c>
      <c r="H227" s="64">
        <f t="shared" si="7"/>
        <v>562.80077399999993</v>
      </c>
    </row>
    <row r="228" spans="1:12" x14ac:dyDescent="0.2">
      <c r="C228" s="61">
        <v>0.56041666666666667</v>
      </c>
      <c r="D228" s="62">
        <v>22.35</v>
      </c>
      <c r="E228" s="63">
        <v>-104.44</v>
      </c>
      <c r="F228" s="63">
        <v>56.91</v>
      </c>
      <c r="G228" s="64">
        <f t="shared" si="6"/>
        <v>466.10769799999997</v>
      </c>
      <c r="H228" s="64">
        <f t="shared" si="7"/>
        <v>558.09360599999991</v>
      </c>
    </row>
    <row r="229" spans="1:12" x14ac:dyDescent="0.2">
      <c r="C229" s="61">
        <v>0.56041666666666667</v>
      </c>
      <c r="D229" s="62">
        <v>22.817</v>
      </c>
      <c r="E229" s="63">
        <v>-104.73</v>
      </c>
      <c r="F229" s="63">
        <v>56.76</v>
      </c>
      <c r="G229" s="64">
        <f t="shared" si="6"/>
        <v>470.42260200000004</v>
      </c>
      <c r="H229" s="64">
        <f t="shared" si="7"/>
        <v>556.62261599999999</v>
      </c>
    </row>
    <row r="230" spans="1:12" x14ac:dyDescent="0.2">
      <c r="C230" s="61">
        <v>0.56041666666666667</v>
      </c>
      <c r="D230" s="62">
        <v>23.193999999999999</v>
      </c>
      <c r="E230" s="63">
        <v>-104.35</v>
      </c>
      <c r="F230" s="63">
        <v>57</v>
      </c>
      <c r="G230" s="64">
        <f t="shared" si="6"/>
        <v>464.34250999999995</v>
      </c>
      <c r="H230" s="64">
        <f t="shared" si="7"/>
        <v>558.97619999999995</v>
      </c>
    </row>
    <row r="231" spans="1:12" x14ac:dyDescent="0.2">
      <c r="C231" s="61">
        <v>0.56041666666666667</v>
      </c>
      <c r="D231" s="62">
        <v>23.6</v>
      </c>
      <c r="E231" s="63">
        <v>-103.74</v>
      </c>
      <c r="F231" s="63">
        <v>56.34</v>
      </c>
      <c r="G231" s="64">
        <f t="shared" si="6"/>
        <v>464.83283999999992</v>
      </c>
      <c r="H231" s="64">
        <f t="shared" si="7"/>
        <v>552.50384399999996</v>
      </c>
    </row>
    <row r="232" spans="1:12" x14ac:dyDescent="0.2">
      <c r="C232" s="61">
        <v>0.56041666666666667</v>
      </c>
      <c r="D232" s="62">
        <v>23.984999999999999</v>
      </c>
      <c r="E232" s="63">
        <v>-103.62</v>
      </c>
      <c r="F232" s="63">
        <v>56.41</v>
      </c>
      <c r="G232" s="64">
        <f t="shared" si="6"/>
        <v>462.96958600000005</v>
      </c>
      <c r="H232" s="64">
        <f t="shared" si="7"/>
        <v>553.19030599999996</v>
      </c>
    </row>
    <row r="233" spans="1:12" x14ac:dyDescent="0.2">
      <c r="C233" s="61">
        <v>0.56041666666666667</v>
      </c>
      <c r="D233" s="62">
        <v>24.748000000000001</v>
      </c>
      <c r="E233" s="63">
        <v>-104.89</v>
      </c>
      <c r="F233" s="63">
        <v>56.57</v>
      </c>
      <c r="G233" s="64">
        <f t="shared" si="6"/>
        <v>473.85491199999996</v>
      </c>
      <c r="H233" s="64">
        <f t="shared" si="7"/>
        <v>554.75936200000001</v>
      </c>
    </row>
    <row r="234" spans="1:12" x14ac:dyDescent="0.2">
      <c r="C234" s="61">
        <v>0.56041666666666667</v>
      </c>
      <c r="D234" s="62">
        <v>26.34</v>
      </c>
      <c r="E234" s="63">
        <v>-105.45</v>
      </c>
      <c r="F234" s="63">
        <v>56.98</v>
      </c>
      <c r="G234" s="64">
        <f t="shared" si="6"/>
        <v>475.32590200000004</v>
      </c>
      <c r="H234" s="64">
        <f t="shared" si="7"/>
        <v>558.78006799999991</v>
      </c>
    </row>
    <row r="235" spans="1:12" x14ac:dyDescent="0.2">
      <c r="C235" s="61">
        <v>0.56041666666666667</v>
      </c>
      <c r="D235" s="62">
        <v>26.698</v>
      </c>
      <c r="E235" s="63">
        <v>-104.32</v>
      </c>
      <c r="F235" s="63">
        <v>56.59</v>
      </c>
      <c r="G235" s="64">
        <f t="shared" si="6"/>
        <v>468.06901799999986</v>
      </c>
      <c r="H235" s="64">
        <f t="shared" si="7"/>
        <v>554.95549400000004</v>
      </c>
    </row>
    <row r="236" spans="1:12" s="8" customFormat="1" x14ac:dyDescent="0.2">
      <c r="A236" s="7" t="s">
        <v>10</v>
      </c>
      <c r="B236" s="59" t="s">
        <v>13</v>
      </c>
      <c r="C236" s="3" t="s">
        <v>3</v>
      </c>
      <c r="D236" s="46" t="s">
        <v>4</v>
      </c>
      <c r="E236" s="3" t="s">
        <v>2</v>
      </c>
      <c r="F236" s="3" t="s">
        <v>0</v>
      </c>
      <c r="G236" s="12" t="s">
        <v>22</v>
      </c>
      <c r="H236" s="12" t="s">
        <v>23</v>
      </c>
      <c r="K236" s="26"/>
      <c r="L236" s="26"/>
    </row>
    <row r="237" spans="1:12" s="5" customFormat="1" x14ac:dyDescent="0.2">
      <c r="A237" s="72" t="s">
        <v>11</v>
      </c>
      <c r="B237" s="73" t="s">
        <v>12</v>
      </c>
      <c r="C237" s="74" t="s">
        <v>5</v>
      </c>
      <c r="D237" s="75" t="s">
        <v>6</v>
      </c>
      <c r="E237" s="74" t="s">
        <v>7</v>
      </c>
      <c r="F237" s="74" t="s">
        <v>8</v>
      </c>
      <c r="G237" s="76" t="s">
        <v>24</v>
      </c>
      <c r="H237" s="76" t="s">
        <v>24</v>
      </c>
      <c r="K237" s="27"/>
      <c r="L237" s="27"/>
    </row>
    <row r="238" spans="1:12" x14ac:dyDescent="0.2">
      <c r="A238" s="63">
        <v>12</v>
      </c>
      <c r="B238" s="63">
        <v>26</v>
      </c>
      <c r="C238" s="61">
        <v>0.56111111111111112</v>
      </c>
      <c r="D238" s="62">
        <v>5.6509999999999998</v>
      </c>
      <c r="E238" s="63">
        <v>-107.52</v>
      </c>
      <c r="F238" s="63">
        <v>58.53</v>
      </c>
      <c r="G238" s="64">
        <f t="shared" si="6"/>
        <v>480.42533399999991</v>
      </c>
      <c r="H238" s="64">
        <f t="shared" si="7"/>
        <v>573.98029799999995</v>
      </c>
      <c r="I238" s="64">
        <f>AVERAGE(G238:G248)-$J$6</f>
        <v>443.93158766545446</v>
      </c>
      <c r="J238" s="64">
        <f>AVERAGE(H238:H248)-$K$6</f>
        <v>225.22605629370628</v>
      </c>
      <c r="K238" s="62">
        <f>I238/($E$8*A238^2)</f>
        <v>0.85634951324354647</v>
      </c>
      <c r="L238" s="71">
        <f>J238/($E$8*A238^2)</f>
        <v>0.43446384315915565</v>
      </c>
    </row>
    <row r="239" spans="1:12" x14ac:dyDescent="0.2">
      <c r="C239" s="67">
        <v>0.56111111111111112</v>
      </c>
      <c r="D239" s="68">
        <v>6.55</v>
      </c>
      <c r="E239" s="69">
        <v>-106.58</v>
      </c>
      <c r="F239" s="69">
        <v>58.32</v>
      </c>
      <c r="G239" s="70">
        <f t="shared" si="6"/>
        <v>473.26651599999997</v>
      </c>
      <c r="H239" s="70">
        <f t="shared" si="7"/>
        <v>571.92091199999993</v>
      </c>
    </row>
    <row r="240" spans="1:12" x14ac:dyDescent="0.2">
      <c r="C240" s="61">
        <v>0.56111111111111112</v>
      </c>
      <c r="D240" s="62">
        <v>6.4409999999999998</v>
      </c>
      <c r="E240" s="63">
        <v>-105.11</v>
      </c>
      <c r="F240" s="63">
        <v>58.29</v>
      </c>
      <c r="G240" s="64">
        <f t="shared" si="6"/>
        <v>459.14501200000001</v>
      </c>
      <c r="H240" s="64">
        <f t="shared" si="7"/>
        <v>571.62671399999999</v>
      </c>
    </row>
    <row r="241" spans="1:12" x14ac:dyDescent="0.2">
      <c r="C241" s="61">
        <v>0.56111111111111112</v>
      </c>
      <c r="D241" s="62">
        <v>7.2249999999999996</v>
      </c>
      <c r="E241" s="63">
        <v>-104.46</v>
      </c>
      <c r="F241" s="63">
        <v>58.54</v>
      </c>
      <c r="G241" s="64">
        <f t="shared" si="6"/>
        <v>450.31907199999995</v>
      </c>
      <c r="H241" s="64">
        <f t="shared" si="7"/>
        <v>574.07836399999997</v>
      </c>
    </row>
    <row r="242" spans="1:12" x14ac:dyDescent="0.2">
      <c r="C242" s="61">
        <v>0.56111111111111112</v>
      </c>
      <c r="D242" s="62">
        <v>8.6549999999999994</v>
      </c>
      <c r="E242" s="63">
        <v>-105.44</v>
      </c>
      <c r="F242" s="63">
        <v>58.37</v>
      </c>
      <c r="G242" s="64">
        <f t="shared" si="6"/>
        <v>461.59666199999998</v>
      </c>
      <c r="H242" s="64">
        <f t="shared" si="7"/>
        <v>572.4112419999999</v>
      </c>
    </row>
    <row r="243" spans="1:12" x14ac:dyDescent="0.2">
      <c r="C243" s="61">
        <v>0.56111111111111112</v>
      </c>
      <c r="D243" s="62">
        <v>9.5790000000000006</v>
      </c>
      <c r="E243" s="63">
        <v>-104.71</v>
      </c>
      <c r="F243" s="63">
        <v>58.47</v>
      </c>
      <c r="G243" s="64">
        <f t="shared" si="6"/>
        <v>453.45718399999993</v>
      </c>
      <c r="H243" s="64">
        <f t="shared" si="7"/>
        <v>573.39190199999996</v>
      </c>
    </row>
    <row r="244" spans="1:12" x14ac:dyDescent="0.2">
      <c r="C244" s="61">
        <v>0.56111111111111112</v>
      </c>
      <c r="D244" s="62">
        <v>9.9600000000000009</v>
      </c>
      <c r="E244" s="63">
        <v>-105.45</v>
      </c>
      <c r="F244" s="63">
        <v>58.04</v>
      </c>
      <c r="G244" s="64">
        <f t="shared" si="6"/>
        <v>464.93090599999999</v>
      </c>
      <c r="H244" s="64">
        <f t="shared" si="7"/>
        <v>569.17506400000002</v>
      </c>
    </row>
    <row r="245" spans="1:12" x14ac:dyDescent="0.2">
      <c r="C245" s="61">
        <v>0.56111111111111112</v>
      </c>
      <c r="D245" s="62">
        <v>10.353999999999999</v>
      </c>
      <c r="E245" s="63">
        <v>-104.57</v>
      </c>
      <c r="F245" s="63">
        <v>57.89</v>
      </c>
      <c r="G245" s="64">
        <f t="shared" si="6"/>
        <v>457.77208799999988</v>
      </c>
      <c r="H245" s="64">
        <f t="shared" si="7"/>
        <v>567.70407399999999</v>
      </c>
    </row>
    <row r="246" spans="1:12" x14ac:dyDescent="0.2">
      <c r="C246" s="61">
        <v>0.56111111111111112</v>
      </c>
      <c r="D246" s="62">
        <v>10.718999999999999</v>
      </c>
      <c r="E246" s="63">
        <v>-105.63</v>
      </c>
      <c r="F246" s="63">
        <v>58.94</v>
      </c>
      <c r="G246" s="64">
        <f t="shared" si="6"/>
        <v>457.87015399999996</v>
      </c>
      <c r="H246" s="64">
        <f t="shared" si="7"/>
        <v>578.00100399999997</v>
      </c>
    </row>
    <row r="247" spans="1:12" x14ac:dyDescent="0.2">
      <c r="C247" s="61">
        <v>0.56111111111111112</v>
      </c>
      <c r="D247" s="62">
        <v>11.503</v>
      </c>
      <c r="E247" s="63">
        <v>-107.96</v>
      </c>
      <c r="F247" s="63">
        <v>59.09</v>
      </c>
      <c r="G247" s="64">
        <f t="shared" si="6"/>
        <v>479.24854199999987</v>
      </c>
      <c r="H247" s="64">
        <f t="shared" si="7"/>
        <v>579.471994</v>
      </c>
    </row>
    <row r="248" spans="1:12" x14ac:dyDescent="0.2">
      <c r="C248" s="61">
        <v>0.56111111111111112</v>
      </c>
      <c r="D248" s="62">
        <v>11.93</v>
      </c>
      <c r="E248" s="63">
        <v>-108.62</v>
      </c>
      <c r="F248" s="63">
        <v>59.01</v>
      </c>
      <c r="G248" s="64">
        <f t="shared" si="6"/>
        <v>486.50542600000006</v>
      </c>
      <c r="H248" s="64">
        <f t="shared" si="7"/>
        <v>578.68746599999997</v>
      </c>
    </row>
    <row r="249" spans="1:12" x14ac:dyDescent="0.2">
      <c r="C249" s="61">
        <v>0.56111111111111112</v>
      </c>
      <c r="D249" s="62">
        <v>12.33</v>
      </c>
      <c r="E249" s="63">
        <v>-107.03</v>
      </c>
      <c r="F249" s="63">
        <v>58.29</v>
      </c>
      <c r="G249" s="64">
        <f t="shared" si="6"/>
        <v>477.97368399999999</v>
      </c>
      <c r="H249" s="64">
        <f t="shared" si="7"/>
        <v>571.62671399999999</v>
      </c>
    </row>
    <row r="250" spans="1:12" s="8" customFormat="1" x14ac:dyDescent="0.2">
      <c r="A250" s="7" t="s">
        <v>10</v>
      </c>
      <c r="B250" s="59" t="s">
        <v>13</v>
      </c>
      <c r="C250" s="3" t="s">
        <v>3</v>
      </c>
      <c r="D250" s="46" t="s">
        <v>4</v>
      </c>
      <c r="E250" s="3" t="s">
        <v>2</v>
      </c>
      <c r="F250" s="3" t="s">
        <v>0</v>
      </c>
      <c r="G250" s="12" t="s">
        <v>22</v>
      </c>
      <c r="H250" s="12" t="s">
        <v>23</v>
      </c>
      <c r="K250" s="26"/>
      <c r="L250" s="26"/>
    </row>
    <row r="251" spans="1:12" s="5" customFormat="1" x14ac:dyDescent="0.2">
      <c r="A251" s="72" t="s">
        <v>11</v>
      </c>
      <c r="B251" s="73" t="s">
        <v>12</v>
      </c>
      <c r="C251" s="74" t="s">
        <v>5</v>
      </c>
      <c r="D251" s="75" t="s">
        <v>6</v>
      </c>
      <c r="E251" s="74" t="s">
        <v>7</v>
      </c>
      <c r="F251" s="74" t="s">
        <v>8</v>
      </c>
      <c r="G251" s="76" t="s">
        <v>24</v>
      </c>
      <c r="H251" s="76" t="s">
        <v>24</v>
      </c>
      <c r="K251" s="27"/>
      <c r="L251" s="27"/>
    </row>
    <row r="252" spans="1:12" x14ac:dyDescent="0.2">
      <c r="A252" s="63">
        <v>12</v>
      </c>
      <c r="B252" s="63">
        <v>28</v>
      </c>
      <c r="C252" s="61">
        <v>0.56111111111111112</v>
      </c>
      <c r="D252" s="62">
        <v>51.64</v>
      </c>
      <c r="E252" s="63">
        <v>-104.57</v>
      </c>
      <c r="F252" s="63">
        <v>59.65</v>
      </c>
      <c r="G252" s="64">
        <f t="shared" si="6"/>
        <v>440.51247199999995</v>
      </c>
      <c r="H252" s="64">
        <f t="shared" si="7"/>
        <v>584.96368999999993</v>
      </c>
      <c r="I252" s="64">
        <f>AVERAGE(G252:G263)-$J$6</f>
        <v>424.43651261999992</v>
      </c>
      <c r="J252" s="64">
        <f>AVERAGE(H252:H263)-$K$6</f>
        <v>234.61661871794877</v>
      </c>
      <c r="K252" s="62">
        <f>I252/($E$8*A252^2)</f>
        <v>0.81874327280092585</v>
      </c>
      <c r="L252" s="71">
        <f>J252/($E$8*A252^2)</f>
        <v>0.45257835400838886</v>
      </c>
    </row>
    <row r="253" spans="1:12" x14ac:dyDescent="0.2">
      <c r="C253" s="67">
        <v>0.56111111111111112</v>
      </c>
      <c r="D253" s="68">
        <v>52.27</v>
      </c>
      <c r="E253" s="69">
        <v>-101.49</v>
      </c>
      <c r="F253" s="69">
        <v>58.77</v>
      </c>
      <c r="G253" s="70">
        <f t="shared" si="6"/>
        <v>418.93795199999988</v>
      </c>
      <c r="H253" s="70">
        <f t="shared" si="7"/>
        <v>576.33388200000002</v>
      </c>
    </row>
    <row r="254" spans="1:12" x14ac:dyDescent="0.2">
      <c r="C254" s="61">
        <v>0.56111111111111112</v>
      </c>
      <c r="D254" s="62">
        <v>52.415999999999997</v>
      </c>
      <c r="E254" s="63">
        <v>-102.63</v>
      </c>
      <c r="F254" s="63">
        <v>59.24</v>
      </c>
      <c r="G254" s="64">
        <f t="shared" si="6"/>
        <v>425.50837399999989</v>
      </c>
      <c r="H254" s="64">
        <f t="shared" si="7"/>
        <v>580.94298400000002</v>
      </c>
    </row>
    <row r="255" spans="1:12" x14ac:dyDescent="0.2">
      <c r="C255" s="61">
        <v>0.56111111111111112</v>
      </c>
      <c r="D255" s="62">
        <v>53.201000000000001</v>
      </c>
      <c r="E255" s="63">
        <v>-104.71</v>
      </c>
      <c r="F255" s="63">
        <v>59.56</v>
      </c>
      <c r="G255" s="64">
        <f t="shared" si="6"/>
        <v>442.76798999999988</v>
      </c>
      <c r="H255" s="64">
        <f t="shared" si="7"/>
        <v>584.081096</v>
      </c>
    </row>
    <row r="256" spans="1:12" x14ac:dyDescent="0.2">
      <c r="C256" s="61">
        <v>0.56111111111111112</v>
      </c>
      <c r="D256" s="62">
        <v>53.600999999999999</v>
      </c>
      <c r="E256" s="63">
        <v>-103.17</v>
      </c>
      <c r="F256" s="63">
        <v>58.87</v>
      </c>
      <c r="G256" s="64">
        <f t="shared" si="6"/>
        <v>434.43238000000002</v>
      </c>
      <c r="H256" s="64">
        <f t="shared" si="7"/>
        <v>577.31454199999996</v>
      </c>
    </row>
    <row r="257" spans="1:12" x14ac:dyDescent="0.2">
      <c r="C257" s="61">
        <v>0.56111111111111112</v>
      </c>
      <c r="D257" s="62">
        <v>53.976999999999997</v>
      </c>
      <c r="E257" s="63">
        <v>-106.35</v>
      </c>
      <c r="F257" s="63">
        <v>59.75</v>
      </c>
      <c r="G257" s="64">
        <f t="shared" si="6"/>
        <v>456.98755999999992</v>
      </c>
      <c r="H257" s="64">
        <f t="shared" si="7"/>
        <v>585.94434999999999</v>
      </c>
    </row>
    <row r="258" spans="1:12" x14ac:dyDescent="0.2">
      <c r="C258" s="61">
        <v>0.56111111111111112</v>
      </c>
      <c r="D258" s="62">
        <v>54.741999999999997</v>
      </c>
      <c r="E258" s="63">
        <v>-103.82</v>
      </c>
      <c r="F258" s="63">
        <v>58.44</v>
      </c>
      <c r="G258" s="64">
        <f t="shared" si="6"/>
        <v>445.02350799999994</v>
      </c>
      <c r="H258" s="64">
        <f t="shared" si="7"/>
        <v>573.09770399999991</v>
      </c>
    </row>
    <row r="259" spans="1:12" x14ac:dyDescent="0.2">
      <c r="C259" s="61">
        <v>0.56111111111111112</v>
      </c>
      <c r="D259" s="62">
        <v>55.168999999999997</v>
      </c>
      <c r="E259" s="63">
        <v>-105.02</v>
      </c>
      <c r="F259" s="63">
        <v>58.83</v>
      </c>
      <c r="G259" s="64">
        <f t="shared" si="6"/>
        <v>452.96685399999996</v>
      </c>
      <c r="H259" s="64">
        <f t="shared" si="7"/>
        <v>576.92227800000001</v>
      </c>
    </row>
    <row r="260" spans="1:12" x14ac:dyDescent="0.2">
      <c r="C260" s="61">
        <v>0.56111111111111112</v>
      </c>
      <c r="D260" s="62">
        <v>55.572000000000003</v>
      </c>
      <c r="E260" s="63">
        <v>-107.84</v>
      </c>
      <c r="F260" s="63">
        <v>60.83</v>
      </c>
      <c r="G260" s="64">
        <f t="shared" si="6"/>
        <v>461.00826600000005</v>
      </c>
      <c r="H260" s="64">
        <f t="shared" si="7"/>
        <v>596.53547800000001</v>
      </c>
    </row>
    <row r="261" spans="1:12" x14ac:dyDescent="0.2">
      <c r="C261" s="61">
        <v>0.56111111111111112</v>
      </c>
      <c r="D261" s="62">
        <v>55.976999999999997</v>
      </c>
      <c r="E261" s="63">
        <v>-107.52</v>
      </c>
      <c r="F261" s="63">
        <v>59.89</v>
      </c>
      <c r="G261" s="64">
        <f t="shared" si="6"/>
        <v>467.08835799999991</v>
      </c>
      <c r="H261" s="64">
        <f t="shared" si="7"/>
        <v>587.317274</v>
      </c>
    </row>
    <row r="262" spans="1:12" x14ac:dyDescent="0.2">
      <c r="C262" s="61">
        <v>0.56111111111111112</v>
      </c>
      <c r="D262" s="62">
        <v>57.493000000000002</v>
      </c>
      <c r="E262" s="63">
        <v>-106.87</v>
      </c>
      <c r="F262" s="63">
        <v>60.22</v>
      </c>
      <c r="G262" s="64">
        <f t="shared" si="6"/>
        <v>457.47789000000006</v>
      </c>
      <c r="H262" s="64">
        <f t="shared" si="7"/>
        <v>590.55345199999999</v>
      </c>
    </row>
    <row r="263" spans="1:12" x14ac:dyDescent="0.2">
      <c r="C263" s="61">
        <v>0.56111111111111112</v>
      </c>
      <c r="D263" s="62">
        <v>57.927</v>
      </c>
      <c r="E263" s="63">
        <v>-105.7</v>
      </c>
      <c r="F263" s="63">
        <v>59.43</v>
      </c>
      <c r="G263" s="64">
        <f t="shared" si="6"/>
        <v>453.75138200000004</v>
      </c>
      <c r="H263" s="64">
        <f t="shared" si="7"/>
        <v>582.80623800000001</v>
      </c>
    </row>
    <row r="264" spans="1:12" x14ac:dyDescent="0.2">
      <c r="C264" s="61">
        <v>0.56111111111111112</v>
      </c>
      <c r="D264" s="62">
        <v>58.32</v>
      </c>
      <c r="E264" s="63">
        <v>-104.39</v>
      </c>
      <c r="F264" s="63">
        <v>59.13</v>
      </c>
      <c r="G264" s="64">
        <f t="shared" ref="G264:G325" si="8">(-E264-F264)*$C$3</f>
        <v>443.84671599999996</v>
      </c>
      <c r="H264" s="64">
        <f t="shared" ref="H264:H325" si="9">F264*$C$3</f>
        <v>579.86425799999995</v>
      </c>
    </row>
    <row r="265" spans="1:12" s="8" customFormat="1" x14ac:dyDescent="0.2">
      <c r="A265" s="7" t="s">
        <v>10</v>
      </c>
      <c r="B265" s="59" t="s">
        <v>13</v>
      </c>
      <c r="C265" s="3" t="s">
        <v>3</v>
      </c>
      <c r="D265" s="46" t="s">
        <v>4</v>
      </c>
      <c r="E265" s="3" t="s">
        <v>2</v>
      </c>
      <c r="F265" s="3" t="s">
        <v>0</v>
      </c>
      <c r="G265" s="12" t="s">
        <v>22</v>
      </c>
      <c r="H265" s="12" t="s">
        <v>23</v>
      </c>
      <c r="K265" s="26"/>
      <c r="L265" s="26"/>
    </row>
    <row r="266" spans="1:12" s="5" customFormat="1" x14ac:dyDescent="0.2">
      <c r="A266" s="72" t="s">
        <v>11</v>
      </c>
      <c r="B266" s="73" t="s">
        <v>12</v>
      </c>
      <c r="C266" s="74" t="s">
        <v>5</v>
      </c>
      <c r="D266" s="75" t="s">
        <v>6</v>
      </c>
      <c r="E266" s="74" t="s">
        <v>7</v>
      </c>
      <c r="F266" s="74" t="s">
        <v>8</v>
      </c>
      <c r="G266" s="76" t="s">
        <v>24</v>
      </c>
      <c r="H266" s="76" t="s">
        <v>24</v>
      </c>
      <c r="K266" s="27"/>
      <c r="L266" s="27"/>
    </row>
    <row r="267" spans="1:12" x14ac:dyDescent="0.2">
      <c r="A267" s="63">
        <v>12</v>
      </c>
      <c r="B267" s="63">
        <v>30</v>
      </c>
      <c r="C267" s="61">
        <v>0.56180555555555556</v>
      </c>
      <c r="D267" s="62">
        <v>46.43</v>
      </c>
      <c r="E267" s="63">
        <v>-104.75</v>
      </c>
      <c r="F267" s="63">
        <v>59.62</v>
      </c>
      <c r="G267" s="64">
        <f t="shared" si="8"/>
        <v>442.57185800000002</v>
      </c>
      <c r="H267" s="64">
        <f t="shared" si="9"/>
        <v>584.66949199999999</v>
      </c>
      <c r="I267" s="64">
        <f>AVERAGE(G267:G278)-$J$6</f>
        <v>410.33135295333324</v>
      </c>
      <c r="J267" s="64">
        <f>AVERAGE(H267:H278)-$K$6</f>
        <v>236.65148821794878</v>
      </c>
      <c r="K267" s="62">
        <f>I267/($E$8*A267^2)</f>
        <v>0.79153424566615216</v>
      </c>
      <c r="L267" s="71">
        <f>J267/($E$8*A267^2)</f>
        <v>0.45650364239573454</v>
      </c>
    </row>
    <row r="268" spans="1:12" x14ac:dyDescent="0.2">
      <c r="C268" s="67">
        <v>0.56180555555555556</v>
      </c>
      <c r="D268" s="68">
        <v>46.686999999999998</v>
      </c>
      <c r="E268" s="69">
        <v>-105.11</v>
      </c>
      <c r="F268" s="69">
        <v>59.41</v>
      </c>
      <c r="G268" s="70">
        <f t="shared" si="8"/>
        <v>448.16162000000003</v>
      </c>
      <c r="H268" s="70">
        <f t="shared" si="9"/>
        <v>582.61010599999997</v>
      </c>
    </row>
    <row r="269" spans="1:12" x14ac:dyDescent="0.2">
      <c r="C269" s="61">
        <v>0.56180555555555556</v>
      </c>
      <c r="D269" s="62">
        <v>47.32</v>
      </c>
      <c r="E269" s="63">
        <v>-104.25</v>
      </c>
      <c r="F269" s="63">
        <v>58.87</v>
      </c>
      <c r="G269" s="64">
        <f t="shared" si="8"/>
        <v>445.02350799999999</v>
      </c>
      <c r="H269" s="64">
        <f t="shared" si="9"/>
        <v>577.31454199999996</v>
      </c>
    </row>
    <row r="270" spans="1:12" x14ac:dyDescent="0.2">
      <c r="C270" s="61">
        <v>0.56180555555555556</v>
      </c>
      <c r="D270" s="62">
        <v>47.444000000000003</v>
      </c>
      <c r="E270" s="63">
        <v>-101.26</v>
      </c>
      <c r="F270" s="63">
        <v>60.2</v>
      </c>
      <c r="G270" s="64">
        <f t="shared" si="8"/>
        <v>402.658996</v>
      </c>
      <c r="H270" s="64">
        <f t="shared" si="9"/>
        <v>590.35731999999996</v>
      </c>
    </row>
    <row r="271" spans="1:12" x14ac:dyDescent="0.2">
      <c r="C271" s="61">
        <v>0.56180555555555556</v>
      </c>
      <c r="D271" s="62">
        <v>47.844999999999999</v>
      </c>
      <c r="E271" s="63">
        <v>-103.44</v>
      </c>
      <c r="F271" s="63">
        <v>59.64</v>
      </c>
      <c r="G271" s="64">
        <f t="shared" si="8"/>
        <v>429.52907999999996</v>
      </c>
      <c r="H271" s="64">
        <f t="shared" si="9"/>
        <v>584.86562400000003</v>
      </c>
    </row>
    <row r="272" spans="1:12" x14ac:dyDescent="0.2">
      <c r="C272" s="61">
        <v>0.56180555555555556</v>
      </c>
      <c r="D272" s="62">
        <v>48.627000000000002</v>
      </c>
      <c r="E272" s="63">
        <v>-102.42</v>
      </c>
      <c r="F272" s="63">
        <v>59.56</v>
      </c>
      <c r="G272" s="64">
        <f t="shared" si="8"/>
        <v>420.31087599999995</v>
      </c>
      <c r="H272" s="64">
        <f t="shared" si="9"/>
        <v>584.081096</v>
      </c>
    </row>
    <row r="273" spans="1:12" x14ac:dyDescent="0.2">
      <c r="C273" s="61">
        <v>0.56180555555555556</v>
      </c>
      <c r="D273" s="62">
        <v>49.46</v>
      </c>
      <c r="E273" s="63">
        <v>-104.03</v>
      </c>
      <c r="F273" s="63">
        <v>60.01</v>
      </c>
      <c r="G273" s="64">
        <f t="shared" si="8"/>
        <v>431.686532</v>
      </c>
      <c r="H273" s="64">
        <f t="shared" si="9"/>
        <v>588.49406599999998</v>
      </c>
    </row>
    <row r="274" spans="1:12" x14ac:dyDescent="0.2">
      <c r="C274" s="61">
        <v>0.56180555555555556</v>
      </c>
      <c r="D274" s="62">
        <v>49.408999999999999</v>
      </c>
      <c r="E274" s="63">
        <v>-104.28</v>
      </c>
      <c r="F274" s="63">
        <v>59.66</v>
      </c>
      <c r="G274" s="64">
        <f t="shared" si="8"/>
        <v>437.570492</v>
      </c>
      <c r="H274" s="64">
        <f t="shared" si="9"/>
        <v>585.06175599999995</v>
      </c>
    </row>
    <row r="275" spans="1:12" x14ac:dyDescent="0.2">
      <c r="C275" s="61">
        <v>0.56180555555555556</v>
      </c>
      <c r="D275" s="62">
        <v>50.195</v>
      </c>
      <c r="E275" s="63">
        <v>-104.66</v>
      </c>
      <c r="F275" s="63">
        <v>59.41</v>
      </c>
      <c r="G275" s="64">
        <f t="shared" si="8"/>
        <v>443.74865</v>
      </c>
      <c r="H275" s="64">
        <f t="shared" si="9"/>
        <v>582.61010599999997</v>
      </c>
    </row>
    <row r="276" spans="1:12" x14ac:dyDescent="0.2">
      <c r="C276" s="61">
        <v>0.56180555555555556</v>
      </c>
      <c r="D276" s="62">
        <v>50.595999999999997</v>
      </c>
      <c r="E276" s="63">
        <v>-105.2</v>
      </c>
      <c r="F276" s="63">
        <v>60.01</v>
      </c>
      <c r="G276" s="64">
        <f t="shared" si="8"/>
        <v>443.16025400000001</v>
      </c>
      <c r="H276" s="64">
        <f t="shared" si="9"/>
        <v>588.49406599999998</v>
      </c>
    </row>
    <row r="277" spans="1:12" x14ac:dyDescent="0.2">
      <c r="C277" s="61">
        <v>0.56180555555555556</v>
      </c>
      <c r="D277" s="62">
        <v>50.951999999999998</v>
      </c>
      <c r="E277" s="63">
        <v>-102.52</v>
      </c>
      <c r="F277" s="63">
        <v>60.16</v>
      </c>
      <c r="G277" s="64">
        <f t="shared" si="8"/>
        <v>415.40757599999995</v>
      </c>
      <c r="H277" s="64">
        <f t="shared" si="9"/>
        <v>589.96505599999989</v>
      </c>
    </row>
    <row r="278" spans="1:12" x14ac:dyDescent="0.2">
      <c r="C278" s="61">
        <v>0.56180555555555556</v>
      </c>
      <c r="D278" s="62">
        <v>52.566000000000003</v>
      </c>
      <c r="E278" s="63">
        <v>-103</v>
      </c>
      <c r="F278" s="63">
        <v>59.42</v>
      </c>
      <c r="G278" s="64">
        <f t="shared" si="8"/>
        <v>427.37162799999999</v>
      </c>
      <c r="H278" s="64">
        <f t="shared" si="9"/>
        <v>582.70817199999999</v>
      </c>
    </row>
    <row r="279" spans="1:12" x14ac:dyDescent="0.2">
      <c r="C279" s="61">
        <v>0.56180555555555556</v>
      </c>
      <c r="D279" s="62">
        <v>52.948</v>
      </c>
      <c r="E279" s="63">
        <v>-103.35</v>
      </c>
      <c r="F279" s="63">
        <v>60.24</v>
      </c>
      <c r="G279" s="64">
        <f t="shared" si="8"/>
        <v>422.76252599999992</v>
      </c>
      <c r="H279" s="64">
        <f t="shared" si="9"/>
        <v>590.74958400000003</v>
      </c>
    </row>
    <row r="280" spans="1:12" x14ac:dyDescent="0.2">
      <c r="C280" s="61">
        <v>0.56180555555555556</v>
      </c>
      <c r="D280" s="62">
        <v>53.726999999999997</v>
      </c>
      <c r="E280" s="63">
        <v>-102.68</v>
      </c>
      <c r="F280" s="63">
        <v>59.92</v>
      </c>
      <c r="G280" s="64">
        <f t="shared" si="8"/>
        <v>419.33021600000001</v>
      </c>
      <c r="H280" s="64">
        <f t="shared" si="9"/>
        <v>587.61147199999994</v>
      </c>
    </row>
    <row r="281" spans="1:12" x14ac:dyDescent="0.2">
      <c r="C281" s="61">
        <v>0.56180555555555556</v>
      </c>
      <c r="D281" s="62">
        <v>54.131</v>
      </c>
      <c r="E281" s="63">
        <v>-104.19</v>
      </c>
      <c r="F281" s="63">
        <v>60.22</v>
      </c>
      <c r="G281" s="64">
        <f t="shared" si="8"/>
        <v>431.19620199999997</v>
      </c>
      <c r="H281" s="64">
        <f t="shared" si="9"/>
        <v>590.55345199999999</v>
      </c>
    </row>
    <row r="282" spans="1:12" s="8" customFormat="1" x14ac:dyDescent="0.2">
      <c r="A282" s="7" t="s">
        <v>10</v>
      </c>
      <c r="B282" s="59" t="s">
        <v>13</v>
      </c>
      <c r="C282" s="3" t="s">
        <v>3</v>
      </c>
      <c r="D282" s="46" t="s">
        <v>4</v>
      </c>
      <c r="E282" s="3" t="s">
        <v>2</v>
      </c>
      <c r="F282" s="3" t="s">
        <v>0</v>
      </c>
      <c r="G282" s="12" t="s">
        <v>22</v>
      </c>
      <c r="H282" s="12" t="s">
        <v>23</v>
      </c>
      <c r="K282" s="26"/>
      <c r="L282" s="26"/>
    </row>
    <row r="283" spans="1:12" s="5" customFormat="1" x14ac:dyDescent="0.2">
      <c r="A283" s="72" t="s">
        <v>11</v>
      </c>
      <c r="B283" s="73" t="s">
        <v>12</v>
      </c>
      <c r="C283" s="74" t="s">
        <v>5</v>
      </c>
      <c r="D283" s="75" t="s">
        <v>6</v>
      </c>
      <c r="E283" s="74" t="s">
        <v>7</v>
      </c>
      <c r="F283" s="74" t="s">
        <v>8</v>
      </c>
      <c r="G283" s="76" t="s">
        <v>24</v>
      </c>
      <c r="H283" s="76" t="s">
        <v>24</v>
      </c>
      <c r="K283" s="27"/>
      <c r="L283" s="27"/>
    </row>
    <row r="284" spans="1:12" x14ac:dyDescent="0.2">
      <c r="A284" s="63">
        <v>12</v>
      </c>
      <c r="B284" s="63">
        <v>32</v>
      </c>
      <c r="C284" s="61">
        <v>0.56319444444444444</v>
      </c>
      <c r="D284" s="62">
        <v>23.504999999999999</v>
      </c>
      <c r="E284" s="63">
        <v>-102.7</v>
      </c>
      <c r="F284" s="63">
        <v>60.56</v>
      </c>
      <c r="G284" s="64">
        <f t="shared" si="8"/>
        <v>413.25012399999997</v>
      </c>
      <c r="H284" s="64">
        <f t="shared" si="9"/>
        <v>593.88769600000001</v>
      </c>
      <c r="I284" s="64">
        <f>AVERAGE(G284:G295)-$J$6</f>
        <v>393.26712602909083</v>
      </c>
      <c r="J284" s="64">
        <f>AVERAGE(H284:H295)-$K$6</f>
        <v>238.84831520279715</v>
      </c>
      <c r="K284" s="62">
        <f>I284/($E$8*A284^2)</f>
        <v>0.75861714125982027</v>
      </c>
      <c r="L284" s="71">
        <f>J284/($E$8*A284^2)</f>
        <v>0.46074134877082784</v>
      </c>
    </row>
    <row r="285" spans="1:12" x14ac:dyDescent="0.2">
      <c r="C285" s="67">
        <v>0.56319444444444444</v>
      </c>
      <c r="D285" s="68">
        <v>23.718</v>
      </c>
      <c r="E285" s="69">
        <v>-104.14</v>
      </c>
      <c r="F285" s="69">
        <v>60.05</v>
      </c>
      <c r="G285" s="70">
        <f t="shared" si="8"/>
        <v>432.37299400000001</v>
      </c>
      <c r="H285" s="70">
        <f t="shared" si="9"/>
        <v>588.88632999999993</v>
      </c>
    </row>
    <row r="286" spans="1:12" x14ac:dyDescent="0.2">
      <c r="C286" s="61">
        <v>0.56319444444444444</v>
      </c>
      <c r="D286" s="62">
        <v>24.501999999999999</v>
      </c>
      <c r="E286" s="63">
        <v>-101.91</v>
      </c>
      <c r="F286" s="63">
        <v>59.59</v>
      </c>
      <c r="G286" s="64">
        <f t="shared" si="8"/>
        <v>415.01531199999994</v>
      </c>
      <c r="H286" s="64">
        <f t="shared" si="9"/>
        <v>584.37529400000005</v>
      </c>
    </row>
    <row r="287" spans="1:12" x14ac:dyDescent="0.2">
      <c r="C287" s="61">
        <v>0.56319444444444444</v>
      </c>
      <c r="D287" s="62">
        <v>24.937999999999999</v>
      </c>
      <c r="E287" s="63">
        <v>-101.09</v>
      </c>
      <c r="F287" s="63">
        <v>59.27</v>
      </c>
      <c r="G287" s="64">
        <f t="shared" si="8"/>
        <v>410.11201199999999</v>
      </c>
      <c r="H287" s="64">
        <f t="shared" si="9"/>
        <v>581.23718199999996</v>
      </c>
    </row>
    <row r="288" spans="1:12" x14ac:dyDescent="0.2">
      <c r="C288" s="61">
        <v>0.56319444444444444</v>
      </c>
      <c r="D288" s="62">
        <v>25.332999999999998</v>
      </c>
      <c r="E288" s="63">
        <v>-101.6</v>
      </c>
      <c r="F288" s="63">
        <v>59.96</v>
      </c>
      <c r="G288" s="64">
        <f t="shared" si="8"/>
        <v>408.34682399999991</v>
      </c>
      <c r="H288" s="64">
        <f t="shared" si="9"/>
        <v>588.003736</v>
      </c>
    </row>
    <row r="289" spans="1:12" x14ac:dyDescent="0.2">
      <c r="C289" s="61">
        <v>0.56319444444444444</v>
      </c>
      <c r="D289" s="62">
        <v>26.113</v>
      </c>
      <c r="E289" s="63">
        <v>-101.7</v>
      </c>
      <c r="F289" s="63">
        <v>60.18</v>
      </c>
      <c r="G289" s="64">
        <f t="shared" si="8"/>
        <v>407.17003199999999</v>
      </c>
      <c r="H289" s="64">
        <f t="shared" si="9"/>
        <v>590.16118799999992</v>
      </c>
    </row>
    <row r="290" spans="1:12" x14ac:dyDescent="0.2">
      <c r="C290" s="61">
        <v>0.56319444444444444</v>
      </c>
      <c r="D290" s="62">
        <v>26.469000000000001</v>
      </c>
      <c r="E290" s="63">
        <v>-103.31</v>
      </c>
      <c r="F290" s="63">
        <v>60.15</v>
      </c>
      <c r="G290" s="64">
        <f t="shared" si="8"/>
        <v>423.25285600000001</v>
      </c>
      <c r="H290" s="64">
        <f t="shared" si="9"/>
        <v>589.86698999999999</v>
      </c>
    </row>
    <row r="291" spans="1:12" x14ac:dyDescent="0.2">
      <c r="C291" s="61">
        <v>0.56319444444444444</v>
      </c>
      <c r="D291" s="62">
        <v>26.888999999999999</v>
      </c>
      <c r="E291" s="63">
        <v>-103.4</v>
      </c>
      <c r="F291" s="63">
        <v>59.94</v>
      </c>
      <c r="G291" s="64">
        <f t="shared" si="8"/>
        <v>426.19483600000007</v>
      </c>
      <c r="H291" s="64">
        <f t="shared" si="9"/>
        <v>587.80760399999997</v>
      </c>
    </row>
    <row r="292" spans="1:12" x14ac:dyDescent="0.2">
      <c r="C292" s="61">
        <v>0.56319444444444444</v>
      </c>
      <c r="D292" s="62">
        <v>27.68</v>
      </c>
      <c r="E292" s="63">
        <v>-101.89</v>
      </c>
      <c r="F292" s="63">
        <v>60.24</v>
      </c>
      <c r="G292" s="64">
        <f t="shared" si="8"/>
        <v>408.44488999999999</v>
      </c>
      <c r="H292" s="64">
        <f t="shared" si="9"/>
        <v>590.74958400000003</v>
      </c>
    </row>
    <row r="293" spans="1:12" x14ac:dyDescent="0.2">
      <c r="C293" s="61">
        <v>0.56319444444444444</v>
      </c>
      <c r="D293" s="62">
        <v>28.99</v>
      </c>
      <c r="E293" s="63">
        <v>-102.3</v>
      </c>
      <c r="F293" s="63">
        <v>59.73</v>
      </c>
      <c r="G293" s="64">
        <f t="shared" si="8"/>
        <v>417.46696199999997</v>
      </c>
      <c r="H293" s="64">
        <f t="shared" si="9"/>
        <v>585.74821799999995</v>
      </c>
    </row>
    <row r="294" spans="1:12" x14ac:dyDescent="0.2">
      <c r="C294" s="61">
        <v>0.56319444444444444</v>
      </c>
      <c r="D294" s="62">
        <v>28.465</v>
      </c>
      <c r="E294" s="63">
        <v>-100.46</v>
      </c>
      <c r="F294" s="63">
        <v>59.1</v>
      </c>
      <c r="G294" s="64">
        <f t="shared" si="8"/>
        <v>405.60097599999989</v>
      </c>
      <c r="H294" s="64">
        <f t="shared" si="9"/>
        <v>579.57006000000001</v>
      </c>
    </row>
    <row r="295" spans="1:12" s="8" customFormat="1" x14ac:dyDescent="0.2">
      <c r="A295" s="7" t="s">
        <v>10</v>
      </c>
      <c r="B295" s="59" t="s">
        <v>13</v>
      </c>
      <c r="C295" s="3" t="s">
        <v>3</v>
      </c>
      <c r="D295" s="46" t="s">
        <v>4</v>
      </c>
      <c r="E295" s="3" t="s">
        <v>2</v>
      </c>
      <c r="F295" s="3" t="s">
        <v>0</v>
      </c>
      <c r="G295" s="12" t="s">
        <v>22</v>
      </c>
      <c r="H295" s="12" t="s">
        <v>23</v>
      </c>
      <c r="K295" s="26"/>
      <c r="L295" s="26"/>
    </row>
    <row r="296" spans="1:12" s="5" customFormat="1" x14ac:dyDescent="0.2">
      <c r="A296" s="72" t="s">
        <v>11</v>
      </c>
      <c r="B296" s="73" t="s">
        <v>12</v>
      </c>
      <c r="C296" s="74" t="s">
        <v>5</v>
      </c>
      <c r="D296" s="75" t="s">
        <v>6</v>
      </c>
      <c r="E296" s="74" t="s">
        <v>7</v>
      </c>
      <c r="F296" s="74" t="s">
        <v>8</v>
      </c>
      <c r="G296" s="76" t="s">
        <v>24</v>
      </c>
      <c r="H296" s="76" t="s">
        <v>24</v>
      </c>
      <c r="K296" s="27"/>
      <c r="L296" s="27"/>
    </row>
    <row r="297" spans="1:12" x14ac:dyDescent="0.2">
      <c r="A297" s="63">
        <v>12</v>
      </c>
      <c r="B297" s="63">
        <v>34</v>
      </c>
      <c r="C297" s="61">
        <v>0.56388888888888888</v>
      </c>
      <c r="D297" s="62">
        <v>6.6310000000000002</v>
      </c>
      <c r="E297" s="63">
        <v>-101.02</v>
      </c>
      <c r="F297" s="63">
        <v>61.41</v>
      </c>
      <c r="G297" s="64">
        <f t="shared" si="8"/>
        <v>388.43942599999997</v>
      </c>
      <c r="H297" s="64">
        <f t="shared" si="9"/>
        <v>602.22330599999998</v>
      </c>
      <c r="I297" s="64">
        <f>AVERAGE(G297:G308)-$J$6</f>
        <v>372.83745228666658</v>
      </c>
      <c r="J297" s="64">
        <f>AVERAGE(H297:H308)-$K$6</f>
        <v>254.07454755128197</v>
      </c>
      <c r="K297" s="62">
        <f>I297/($E$8*A297^2)</f>
        <v>0.71920804839248953</v>
      </c>
      <c r="L297" s="71">
        <f>J297/($E$8*A297^2)</f>
        <v>0.49011293894923219</v>
      </c>
    </row>
    <row r="298" spans="1:12" x14ac:dyDescent="0.2">
      <c r="C298" s="67">
        <v>0.56388888888888888</v>
      </c>
      <c r="D298" s="68">
        <v>6.9560000000000004</v>
      </c>
      <c r="E298" s="69">
        <v>-101.33</v>
      </c>
      <c r="F298" s="69">
        <v>61.24</v>
      </c>
      <c r="G298" s="70">
        <f t="shared" si="8"/>
        <v>393.14659399999994</v>
      </c>
      <c r="H298" s="70">
        <f t="shared" si="9"/>
        <v>600.55618400000003</v>
      </c>
    </row>
    <row r="299" spans="1:12" x14ac:dyDescent="0.2">
      <c r="C299" s="61">
        <v>0.56388888888888888</v>
      </c>
      <c r="D299" s="62">
        <v>7.3819999999999997</v>
      </c>
      <c r="E299" s="63">
        <v>-101.14</v>
      </c>
      <c r="F299" s="63">
        <v>61.51</v>
      </c>
      <c r="G299" s="64">
        <f t="shared" si="8"/>
        <v>388.635558</v>
      </c>
      <c r="H299" s="64">
        <f t="shared" si="9"/>
        <v>603.20396599999992</v>
      </c>
    </row>
    <row r="300" spans="1:12" x14ac:dyDescent="0.2">
      <c r="C300" s="61">
        <v>0.56388888888888888</v>
      </c>
      <c r="D300" s="62">
        <v>8.1660000000000004</v>
      </c>
      <c r="E300" s="63">
        <v>-101.73</v>
      </c>
      <c r="F300" s="63">
        <v>61.71</v>
      </c>
      <c r="G300" s="64">
        <f t="shared" si="8"/>
        <v>392.46013199999999</v>
      </c>
      <c r="H300" s="64">
        <f t="shared" si="9"/>
        <v>605.16528599999992</v>
      </c>
    </row>
    <row r="301" spans="1:12" x14ac:dyDescent="0.2">
      <c r="C301" s="61">
        <v>0.56388888888888888</v>
      </c>
      <c r="D301" s="62">
        <v>8.57</v>
      </c>
      <c r="E301" s="63">
        <v>-100.52</v>
      </c>
      <c r="F301" s="63">
        <v>61.74</v>
      </c>
      <c r="G301" s="64">
        <f t="shared" si="8"/>
        <v>380.29994799999992</v>
      </c>
      <c r="H301" s="64">
        <f t="shared" si="9"/>
        <v>605.45948399999997</v>
      </c>
    </row>
    <row r="302" spans="1:12" x14ac:dyDescent="0.2">
      <c r="C302" s="61">
        <v>0.56388888888888888</v>
      </c>
      <c r="D302" s="62">
        <v>8.9499999999999993</v>
      </c>
      <c r="E302" s="63">
        <v>-101.49</v>
      </c>
      <c r="F302" s="63">
        <v>61.87</v>
      </c>
      <c r="G302" s="64">
        <f t="shared" si="8"/>
        <v>388.53749199999993</v>
      </c>
      <c r="H302" s="64">
        <f t="shared" si="9"/>
        <v>606.73434199999997</v>
      </c>
    </row>
    <row r="303" spans="1:12" x14ac:dyDescent="0.2">
      <c r="C303" s="61">
        <v>0.56388888888888888</v>
      </c>
      <c r="D303" s="62">
        <v>9.359</v>
      </c>
      <c r="E303" s="63">
        <v>-102.61</v>
      </c>
      <c r="F303" s="63">
        <v>61.47</v>
      </c>
      <c r="G303" s="64">
        <f t="shared" si="8"/>
        <v>403.44352399999997</v>
      </c>
      <c r="H303" s="64">
        <f t="shared" si="9"/>
        <v>602.81170199999997</v>
      </c>
    </row>
    <row r="304" spans="1:12" x14ac:dyDescent="0.2">
      <c r="C304" s="61">
        <v>0.56388888888888888</v>
      </c>
      <c r="D304" s="62">
        <v>10.134</v>
      </c>
      <c r="E304" s="63">
        <v>-102.79</v>
      </c>
      <c r="F304" s="63">
        <v>61.47</v>
      </c>
      <c r="G304" s="64">
        <f t="shared" si="8"/>
        <v>405.20871200000005</v>
      </c>
      <c r="H304" s="64">
        <f t="shared" si="9"/>
        <v>602.81170199999997</v>
      </c>
    </row>
    <row r="305" spans="1:12" x14ac:dyDescent="0.2">
      <c r="C305" s="61">
        <v>0.56388888888888888</v>
      </c>
      <c r="D305" s="62">
        <v>10.491</v>
      </c>
      <c r="E305" s="63">
        <v>-102.03</v>
      </c>
      <c r="F305" s="63">
        <v>61.45</v>
      </c>
      <c r="G305" s="64">
        <f t="shared" si="8"/>
        <v>397.95182799999998</v>
      </c>
      <c r="H305" s="64">
        <f t="shared" si="9"/>
        <v>602.61557000000005</v>
      </c>
    </row>
    <row r="306" spans="1:12" x14ac:dyDescent="0.2">
      <c r="C306" s="61">
        <v>0.56388888888888888</v>
      </c>
      <c r="D306" s="62">
        <v>10.922000000000001</v>
      </c>
      <c r="E306" s="63">
        <v>-103.38</v>
      </c>
      <c r="F306" s="63">
        <v>61.42</v>
      </c>
      <c r="G306" s="64">
        <f t="shared" si="8"/>
        <v>411.48493599999989</v>
      </c>
      <c r="H306" s="64">
        <f t="shared" si="9"/>
        <v>602.321372</v>
      </c>
    </row>
    <row r="307" spans="1:12" x14ac:dyDescent="0.2">
      <c r="C307" s="61">
        <v>0.56388888888888888</v>
      </c>
      <c r="D307" s="62">
        <v>12.459</v>
      </c>
      <c r="E307" s="63">
        <v>-100.27</v>
      </c>
      <c r="F307" s="63">
        <v>60.73</v>
      </c>
      <c r="G307" s="64">
        <f t="shared" si="8"/>
        <v>387.75296399999996</v>
      </c>
      <c r="H307" s="64">
        <f t="shared" si="9"/>
        <v>595.55481799999995</v>
      </c>
    </row>
    <row r="308" spans="1:12" x14ac:dyDescent="0.2">
      <c r="C308" s="61">
        <v>0.56388888888888888</v>
      </c>
      <c r="D308" s="62">
        <v>12.885999999999999</v>
      </c>
      <c r="E308" s="63">
        <v>-102.05</v>
      </c>
      <c r="F308" s="63">
        <v>61.27</v>
      </c>
      <c r="G308" s="64">
        <f t="shared" si="8"/>
        <v>399.91314799999992</v>
      </c>
      <c r="H308" s="64">
        <f t="shared" si="9"/>
        <v>600.85038199999997</v>
      </c>
    </row>
    <row r="309" spans="1:12" s="8" customFormat="1" x14ac:dyDescent="0.2">
      <c r="A309" s="7" t="s">
        <v>10</v>
      </c>
      <c r="B309" s="59" t="s">
        <v>13</v>
      </c>
      <c r="C309" s="3" t="s">
        <v>3</v>
      </c>
      <c r="D309" s="46" t="s">
        <v>4</v>
      </c>
      <c r="E309" s="3" t="s">
        <v>2</v>
      </c>
      <c r="F309" s="3" t="s">
        <v>0</v>
      </c>
      <c r="G309" s="12" t="s">
        <v>22</v>
      </c>
      <c r="H309" s="12" t="s">
        <v>23</v>
      </c>
      <c r="K309" s="26"/>
      <c r="L309" s="26"/>
    </row>
    <row r="310" spans="1:12" s="5" customFormat="1" x14ac:dyDescent="0.2">
      <c r="A310" s="72" t="s">
        <v>11</v>
      </c>
      <c r="B310" s="73" t="s">
        <v>12</v>
      </c>
      <c r="C310" s="74" t="s">
        <v>5</v>
      </c>
      <c r="D310" s="75" t="s">
        <v>6</v>
      </c>
      <c r="E310" s="74" t="s">
        <v>7</v>
      </c>
      <c r="F310" s="74" t="s">
        <v>8</v>
      </c>
      <c r="G310" s="76" t="s">
        <v>24</v>
      </c>
      <c r="H310" s="76" t="s">
        <v>24</v>
      </c>
      <c r="K310" s="27"/>
      <c r="L310" s="27"/>
    </row>
    <row r="311" spans="1:12" x14ac:dyDescent="0.2">
      <c r="A311" s="63">
        <v>12</v>
      </c>
      <c r="B311" s="63">
        <v>36</v>
      </c>
      <c r="C311" s="61">
        <v>0.56388888888888888</v>
      </c>
      <c r="D311" s="62">
        <v>49.49</v>
      </c>
      <c r="E311" s="63">
        <v>-103.33</v>
      </c>
      <c r="F311" s="63">
        <v>62.97</v>
      </c>
      <c r="G311" s="64">
        <f t="shared" si="8"/>
        <v>395.794376</v>
      </c>
      <c r="H311" s="64">
        <f t="shared" si="9"/>
        <v>617.52160199999992</v>
      </c>
      <c r="I311" s="64">
        <f>AVERAGE(G311:G321)-$J$6</f>
        <v>368.8219467563635</v>
      </c>
      <c r="J311" s="64">
        <f>AVERAGE(H311:H321)-$K$6</f>
        <v>265.12108811188796</v>
      </c>
      <c r="K311" s="62">
        <f>I311/($E$8*A311^2)</f>
        <v>0.71146208865039262</v>
      </c>
      <c r="L311" s="71">
        <f>J311/($E$8*A311^2)</f>
        <v>0.51142185206768509</v>
      </c>
    </row>
    <row r="312" spans="1:12" x14ac:dyDescent="0.2">
      <c r="C312" s="67">
        <v>0.56388888888888888</v>
      </c>
      <c r="D312" s="68">
        <v>49.436</v>
      </c>
      <c r="E312" s="69">
        <v>-103.08</v>
      </c>
      <c r="F312" s="69">
        <v>62.86</v>
      </c>
      <c r="G312" s="70">
        <f t="shared" si="8"/>
        <v>394.42145199999999</v>
      </c>
      <c r="H312" s="70">
        <f t="shared" si="9"/>
        <v>616.44287599999996</v>
      </c>
    </row>
    <row r="313" spans="1:12" x14ac:dyDescent="0.2">
      <c r="C313" s="61">
        <v>0.56388888888888888</v>
      </c>
      <c r="D313" s="62">
        <v>50.219000000000001</v>
      </c>
      <c r="E313" s="63">
        <v>-103.84</v>
      </c>
      <c r="F313" s="63">
        <v>63.47</v>
      </c>
      <c r="G313" s="64">
        <f t="shared" si="8"/>
        <v>395.89244200000002</v>
      </c>
      <c r="H313" s="64">
        <f t="shared" si="9"/>
        <v>622.42490199999997</v>
      </c>
    </row>
    <row r="314" spans="1:12" x14ac:dyDescent="0.2">
      <c r="C314" s="61">
        <v>0.56388888888888888</v>
      </c>
      <c r="D314" s="62">
        <v>50.625999999999998</v>
      </c>
      <c r="E314" s="63">
        <v>-101.8</v>
      </c>
      <c r="F314" s="63">
        <v>62.42</v>
      </c>
      <c r="G314" s="64">
        <f t="shared" si="8"/>
        <v>386.18390799999992</v>
      </c>
      <c r="H314" s="64">
        <f t="shared" si="9"/>
        <v>612.127972</v>
      </c>
    </row>
    <row r="315" spans="1:12" x14ac:dyDescent="0.2">
      <c r="C315" s="61">
        <v>0.56388888888888888</v>
      </c>
      <c r="D315" s="62">
        <v>50.98</v>
      </c>
      <c r="E315" s="63">
        <v>-102.39</v>
      </c>
      <c r="F315" s="63">
        <v>62.04</v>
      </c>
      <c r="G315" s="64">
        <f t="shared" si="8"/>
        <v>395.69630999999998</v>
      </c>
      <c r="H315" s="64">
        <f t="shared" si="9"/>
        <v>608.40146399999992</v>
      </c>
    </row>
    <row r="316" spans="1:12" x14ac:dyDescent="0.2">
      <c r="C316" s="61">
        <v>0.56388888888888888</v>
      </c>
      <c r="D316" s="62">
        <v>51.764000000000003</v>
      </c>
      <c r="E316" s="63">
        <v>-102.32</v>
      </c>
      <c r="F316" s="63">
        <v>62.21</v>
      </c>
      <c r="G316" s="64">
        <f t="shared" si="8"/>
        <v>393.34272599999991</v>
      </c>
      <c r="H316" s="64">
        <f t="shared" si="9"/>
        <v>610.06858599999998</v>
      </c>
    </row>
    <row r="317" spans="1:12" x14ac:dyDescent="0.2">
      <c r="C317" s="61">
        <v>0.56388888888888888</v>
      </c>
      <c r="D317" s="62">
        <v>52.191000000000003</v>
      </c>
      <c r="E317" s="63">
        <v>-101.31</v>
      </c>
      <c r="F317" s="63">
        <v>61.73</v>
      </c>
      <c r="G317" s="64">
        <f t="shared" si="8"/>
        <v>388.14522800000003</v>
      </c>
      <c r="H317" s="64">
        <f t="shared" si="9"/>
        <v>605.36141799999996</v>
      </c>
    </row>
    <row r="318" spans="1:12" x14ac:dyDescent="0.2">
      <c r="C318" s="61">
        <v>0.56388888888888888</v>
      </c>
      <c r="D318" s="62">
        <v>52.591000000000001</v>
      </c>
      <c r="E318" s="63">
        <v>-101.6</v>
      </c>
      <c r="F318" s="63">
        <v>62.61</v>
      </c>
      <c r="G318" s="64">
        <f t="shared" si="8"/>
        <v>382.35933399999993</v>
      </c>
      <c r="H318" s="64">
        <f t="shared" si="9"/>
        <v>613.99122599999998</v>
      </c>
    </row>
    <row r="319" spans="1:12" x14ac:dyDescent="0.2">
      <c r="C319" s="61">
        <v>0.56388888888888888</v>
      </c>
      <c r="D319" s="62">
        <v>52.987000000000002</v>
      </c>
      <c r="E319" s="63">
        <v>-101.91</v>
      </c>
      <c r="F319" s="63">
        <v>62.9</v>
      </c>
      <c r="G319" s="64">
        <f t="shared" si="8"/>
        <v>382.55546599999997</v>
      </c>
      <c r="H319" s="64">
        <f t="shared" si="9"/>
        <v>616.83513999999991</v>
      </c>
    </row>
    <row r="320" spans="1:12" x14ac:dyDescent="0.2">
      <c r="C320" s="61">
        <v>0.56388888888888888</v>
      </c>
      <c r="D320" s="62">
        <v>53.756999999999998</v>
      </c>
      <c r="E320" s="63">
        <v>-102.52</v>
      </c>
      <c r="F320" s="63">
        <v>62.8</v>
      </c>
      <c r="G320" s="64">
        <f t="shared" si="8"/>
        <v>389.51815199999999</v>
      </c>
      <c r="H320" s="64">
        <f t="shared" si="9"/>
        <v>615.85447999999997</v>
      </c>
    </row>
    <row r="321" spans="1:12" x14ac:dyDescent="0.2">
      <c r="C321" s="61">
        <v>0.56388888888888888</v>
      </c>
      <c r="D321" s="62">
        <v>55.341000000000001</v>
      </c>
      <c r="E321" s="63">
        <v>-102.45</v>
      </c>
      <c r="F321" s="63">
        <v>62.23</v>
      </c>
      <c r="G321" s="64">
        <f t="shared" si="8"/>
        <v>394.42145200000004</v>
      </c>
      <c r="H321" s="64">
        <f t="shared" si="9"/>
        <v>610.2647179999999</v>
      </c>
    </row>
    <row r="322" spans="1:12" x14ac:dyDescent="0.2">
      <c r="C322" s="61">
        <v>0.56388888888888888</v>
      </c>
      <c r="D322" s="62">
        <v>56.125</v>
      </c>
      <c r="E322" s="63">
        <v>-100.25</v>
      </c>
      <c r="F322" s="63">
        <v>61.49</v>
      </c>
      <c r="G322" s="64">
        <f t="shared" si="8"/>
        <v>380.10381599999994</v>
      </c>
      <c r="H322" s="64">
        <f t="shared" si="9"/>
        <v>603.007834</v>
      </c>
    </row>
    <row r="323" spans="1:12" s="8" customFormat="1" x14ac:dyDescent="0.2">
      <c r="A323" s="7" t="s">
        <v>10</v>
      </c>
      <c r="B323" s="59" t="s">
        <v>13</v>
      </c>
      <c r="C323" s="3" t="s">
        <v>3</v>
      </c>
      <c r="D323" s="46" t="s">
        <v>4</v>
      </c>
      <c r="E323" s="3" t="s">
        <v>2</v>
      </c>
      <c r="F323" s="3" t="s">
        <v>0</v>
      </c>
      <c r="G323" s="12" t="s">
        <v>22</v>
      </c>
      <c r="H323" s="12" t="s">
        <v>23</v>
      </c>
      <c r="K323" s="26"/>
      <c r="L323" s="26"/>
    </row>
    <row r="324" spans="1:12" s="5" customFormat="1" x14ac:dyDescent="0.2">
      <c r="A324" s="72" t="s">
        <v>11</v>
      </c>
      <c r="B324" s="73" t="s">
        <v>12</v>
      </c>
      <c r="C324" s="74" t="s">
        <v>5</v>
      </c>
      <c r="D324" s="75" t="s">
        <v>6</v>
      </c>
      <c r="E324" s="74" t="s">
        <v>7</v>
      </c>
      <c r="F324" s="74" t="s">
        <v>8</v>
      </c>
      <c r="G324" s="76" t="s">
        <v>24</v>
      </c>
      <c r="H324" s="76" t="s">
        <v>24</v>
      </c>
      <c r="K324" s="27"/>
      <c r="L324" s="27"/>
    </row>
    <row r="325" spans="1:12" x14ac:dyDescent="0.2">
      <c r="A325" s="63">
        <v>12</v>
      </c>
      <c r="B325" s="63">
        <v>38</v>
      </c>
      <c r="C325" s="61">
        <v>0.56458333333333333</v>
      </c>
      <c r="D325" s="62">
        <v>35.19</v>
      </c>
      <c r="E325" s="63">
        <v>-102.77</v>
      </c>
      <c r="F325" s="63">
        <v>63.6</v>
      </c>
      <c r="G325" s="64">
        <f t="shared" si="8"/>
        <v>384.12452199999996</v>
      </c>
      <c r="H325" s="64">
        <f t="shared" si="9"/>
        <v>623.69975999999997</v>
      </c>
      <c r="I325" s="64">
        <f>AVERAGE(G325:G335)-$J$6</f>
        <v>362.1177983927272</v>
      </c>
      <c r="J325" s="64">
        <f>AVERAGE(H325:H335)-$K$6</f>
        <v>275.36452756643359</v>
      </c>
      <c r="K325" s="62">
        <f>I325/($E$8*A325^2)</f>
        <v>0.69852970368967437</v>
      </c>
      <c r="L325" s="71">
        <f>J325/($E$8*A325^2)</f>
        <v>0.5311815732377192</v>
      </c>
    </row>
    <row r="326" spans="1:12" x14ac:dyDescent="0.2">
      <c r="C326" s="67">
        <v>0.56458333333333333</v>
      </c>
      <c r="D326" s="68">
        <v>35.850999999999999</v>
      </c>
      <c r="E326" s="69">
        <v>-102.43</v>
      </c>
      <c r="F326" s="69">
        <v>63.36</v>
      </c>
      <c r="G326" s="70">
        <f t="shared" ref="G326:G387" si="10">(-E326-F326)*$C$3</f>
        <v>383.14386200000007</v>
      </c>
      <c r="H326" s="70">
        <f t="shared" ref="H326:H387" si="11">F326*$C$3</f>
        <v>621.34617600000001</v>
      </c>
    </row>
    <row r="327" spans="1:12" x14ac:dyDescent="0.2">
      <c r="C327" s="61">
        <v>0.56458333333333333</v>
      </c>
      <c r="D327" s="62">
        <v>36.213999999999999</v>
      </c>
      <c r="E327" s="63">
        <v>-101.78</v>
      </c>
      <c r="F327" s="63">
        <v>63.33</v>
      </c>
      <c r="G327" s="64">
        <f t="shared" si="10"/>
        <v>377.06377000000003</v>
      </c>
      <c r="H327" s="64">
        <f t="shared" si="11"/>
        <v>621.05197799999996</v>
      </c>
    </row>
    <row r="328" spans="1:12" x14ac:dyDescent="0.2">
      <c r="C328" s="61">
        <v>0.56458333333333333</v>
      </c>
      <c r="D328" s="62">
        <v>37.811999999999998</v>
      </c>
      <c r="E328" s="63">
        <v>-102.36</v>
      </c>
      <c r="F328" s="63">
        <v>63.82</v>
      </c>
      <c r="G328" s="64">
        <f t="shared" si="10"/>
        <v>377.94636399999996</v>
      </c>
      <c r="H328" s="64">
        <f t="shared" si="11"/>
        <v>625.857212</v>
      </c>
    </row>
    <row r="329" spans="1:12" x14ac:dyDescent="0.2">
      <c r="C329" s="61">
        <v>0.56458333333333333</v>
      </c>
      <c r="D329" s="62">
        <v>38.579000000000001</v>
      </c>
      <c r="E329" s="63">
        <v>-103.24</v>
      </c>
      <c r="F329" s="63">
        <v>64.05</v>
      </c>
      <c r="G329" s="64">
        <f t="shared" si="10"/>
        <v>384.32065399999993</v>
      </c>
      <c r="H329" s="64">
        <f t="shared" si="11"/>
        <v>628.11272999999994</v>
      </c>
    </row>
    <row r="330" spans="1:12" x14ac:dyDescent="0.2">
      <c r="C330" s="61">
        <v>0.56458333333333333</v>
      </c>
      <c r="D330" s="62">
        <v>38.960999999999999</v>
      </c>
      <c r="E330" s="63">
        <v>-102.92</v>
      </c>
      <c r="F330" s="63">
        <v>63.67</v>
      </c>
      <c r="G330" s="64">
        <f t="shared" si="10"/>
        <v>384.90904999999998</v>
      </c>
      <c r="H330" s="64">
        <f t="shared" si="11"/>
        <v>624.38622199999998</v>
      </c>
    </row>
    <row r="331" spans="1:12" x14ac:dyDescent="0.2">
      <c r="C331" s="61">
        <v>0.56458333333333333</v>
      </c>
      <c r="D331" s="62">
        <v>39.363</v>
      </c>
      <c r="E331" s="63">
        <v>-103.13</v>
      </c>
      <c r="F331" s="63">
        <v>63.71</v>
      </c>
      <c r="G331" s="64">
        <f t="shared" si="10"/>
        <v>386.57617199999993</v>
      </c>
      <c r="H331" s="64">
        <f t="shared" si="11"/>
        <v>624.77848599999993</v>
      </c>
    </row>
    <row r="332" spans="1:12" x14ac:dyDescent="0.2">
      <c r="C332" s="61">
        <v>0.56458333333333333</v>
      </c>
      <c r="D332" s="62">
        <v>40.161000000000001</v>
      </c>
      <c r="E332" s="63">
        <v>-103.53</v>
      </c>
      <c r="F332" s="63">
        <v>63.81</v>
      </c>
      <c r="G332" s="64">
        <f t="shared" si="10"/>
        <v>389.51815199999999</v>
      </c>
      <c r="H332" s="64">
        <f t="shared" si="11"/>
        <v>625.75914599999999</v>
      </c>
    </row>
    <row r="333" spans="1:12" x14ac:dyDescent="0.2">
      <c r="C333" s="61">
        <v>0.56458333333333333</v>
      </c>
      <c r="D333" s="62">
        <v>40.567</v>
      </c>
      <c r="E333" s="63">
        <v>-103.23</v>
      </c>
      <c r="F333" s="63">
        <v>63.59</v>
      </c>
      <c r="G333" s="64">
        <f t="shared" si="10"/>
        <v>388.73362399999996</v>
      </c>
      <c r="H333" s="64">
        <f t="shared" si="11"/>
        <v>623.60169399999995</v>
      </c>
    </row>
    <row r="334" spans="1:12" x14ac:dyDescent="0.2">
      <c r="C334" s="61">
        <v>0.56458333333333333</v>
      </c>
      <c r="D334" s="62">
        <v>41.34</v>
      </c>
      <c r="E334" s="63">
        <v>-103.34</v>
      </c>
      <c r="F334" s="63">
        <v>64.03</v>
      </c>
      <c r="G334" s="64">
        <f t="shared" si="10"/>
        <v>385.49744600000002</v>
      </c>
      <c r="H334" s="64">
        <f t="shared" si="11"/>
        <v>627.91659800000002</v>
      </c>
    </row>
    <row r="335" spans="1:12" x14ac:dyDescent="0.2">
      <c r="C335" s="61">
        <v>0.56458333333333333</v>
      </c>
      <c r="D335" s="62">
        <v>42.115000000000002</v>
      </c>
      <c r="E335" s="63">
        <v>-101.79</v>
      </c>
      <c r="F335" s="63">
        <v>62.76</v>
      </c>
      <c r="G335" s="64">
        <f t="shared" si="10"/>
        <v>382.75159800000006</v>
      </c>
      <c r="H335" s="64">
        <f t="shared" si="11"/>
        <v>615.4622159999999</v>
      </c>
    </row>
    <row r="336" spans="1:12" x14ac:dyDescent="0.2">
      <c r="C336" s="61">
        <v>0.56458333333333333</v>
      </c>
      <c r="D336" s="62">
        <v>42.472000000000001</v>
      </c>
      <c r="E336" s="63">
        <v>-103.5</v>
      </c>
      <c r="F336" s="63">
        <v>63.69</v>
      </c>
      <c r="G336" s="64">
        <f t="shared" si="10"/>
        <v>390.40074600000003</v>
      </c>
      <c r="H336" s="64">
        <f t="shared" si="11"/>
        <v>624.5823539999999</v>
      </c>
    </row>
    <row r="337" spans="1:12" s="8" customFormat="1" x14ac:dyDescent="0.2">
      <c r="A337" s="7" t="s">
        <v>10</v>
      </c>
      <c r="B337" s="59" t="s">
        <v>13</v>
      </c>
      <c r="C337" s="3" t="s">
        <v>3</v>
      </c>
      <c r="D337" s="46" t="s">
        <v>4</v>
      </c>
      <c r="E337" s="3" t="s">
        <v>2</v>
      </c>
      <c r="F337" s="3" t="s">
        <v>0</v>
      </c>
      <c r="G337" s="12" t="s">
        <v>22</v>
      </c>
      <c r="H337" s="12" t="s">
        <v>23</v>
      </c>
      <c r="K337" s="26"/>
      <c r="L337" s="26"/>
    </row>
    <row r="338" spans="1:12" s="5" customFormat="1" x14ac:dyDescent="0.2">
      <c r="A338" s="72" t="s">
        <v>11</v>
      </c>
      <c r="B338" s="73" t="s">
        <v>12</v>
      </c>
      <c r="C338" s="74" t="s">
        <v>5</v>
      </c>
      <c r="D338" s="75" t="s">
        <v>6</v>
      </c>
      <c r="E338" s="74" t="s">
        <v>7</v>
      </c>
      <c r="F338" s="74" t="s">
        <v>8</v>
      </c>
      <c r="G338" s="76" t="s">
        <v>24</v>
      </c>
      <c r="H338" s="76" t="s">
        <v>24</v>
      </c>
      <c r="K338" s="27"/>
      <c r="L338" s="27"/>
    </row>
    <row r="339" spans="1:12" x14ac:dyDescent="0.2">
      <c r="A339" s="63">
        <v>12</v>
      </c>
      <c r="B339" s="63">
        <v>40</v>
      </c>
      <c r="C339" s="61">
        <v>0.56527777777777777</v>
      </c>
      <c r="D339" s="62">
        <v>36.719000000000001</v>
      </c>
      <c r="E339" s="63">
        <v>-102.86</v>
      </c>
      <c r="F339" s="63">
        <v>64.75</v>
      </c>
      <c r="G339" s="64">
        <f t="shared" si="10"/>
        <v>373.72952599999996</v>
      </c>
      <c r="H339" s="64">
        <f t="shared" si="11"/>
        <v>634.97735</v>
      </c>
      <c r="I339" s="64">
        <f>AVERAGE(G339:G350)-$J$6</f>
        <v>359.72929695333335</v>
      </c>
      <c r="J339" s="64">
        <f>AVERAGE(H339:H350)-$K$6</f>
        <v>287.59677521794856</v>
      </c>
      <c r="K339" s="62">
        <f>I339/($E$8*A339^2)</f>
        <v>0.6939222549254116</v>
      </c>
      <c r="L339" s="71">
        <f>J339/($E$8*A339^2)</f>
        <v>0.55477772997289465</v>
      </c>
    </row>
    <row r="340" spans="1:12" x14ac:dyDescent="0.2">
      <c r="C340" s="67">
        <v>0.56527777777777777</v>
      </c>
      <c r="D340" s="68">
        <v>37.146999999999998</v>
      </c>
      <c r="E340" s="69">
        <v>-103.65</v>
      </c>
      <c r="F340" s="69">
        <v>65.3</v>
      </c>
      <c r="G340" s="70">
        <f t="shared" si="10"/>
        <v>376.08311000000009</v>
      </c>
      <c r="H340" s="70">
        <f t="shared" si="11"/>
        <v>640.37097999999992</v>
      </c>
    </row>
    <row r="341" spans="1:12" x14ac:dyDescent="0.2">
      <c r="C341" s="61">
        <v>0.56527777777777777</v>
      </c>
      <c r="D341" s="62">
        <v>38.719000000000001</v>
      </c>
      <c r="E341" s="63">
        <v>-103.26</v>
      </c>
      <c r="F341" s="63">
        <v>64.55</v>
      </c>
      <c r="G341" s="64">
        <f t="shared" si="10"/>
        <v>379.61348600000008</v>
      </c>
      <c r="H341" s="64">
        <f t="shared" si="11"/>
        <v>633.01602999999989</v>
      </c>
    </row>
    <row r="342" spans="1:12" x14ac:dyDescent="0.2">
      <c r="C342" s="61">
        <v>0.56527777777777777</v>
      </c>
      <c r="D342" s="62">
        <v>39.494999999999997</v>
      </c>
      <c r="E342" s="63">
        <v>-103.92</v>
      </c>
      <c r="F342" s="63">
        <v>65.040000000000006</v>
      </c>
      <c r="G342" s="64">
        <f t="shared" si="10"/>
        <v>381.28060799999992</v>
      </c>
      <c r="H342" s="64">
        <f t="shared" si="11"/>
        <v>637.82126400000004</v>
      </c>
    </row>
    <row r="343" spans="1:12" x14ac:dyDescent="0.2">
      <c r="C343" s="61">
        <v>0.56527777777777777</v>
      </c>
      <c r="D343" s="62">
        <v>39.904000000000003</v>
      </c>
      <c r="E343" s="63">
        <v>-103.26</v>
      </c>
      <c r="F343" s="63">
        <v>64.8</v>
      </c>
      <c r="G343" s="64">
        <f t="shared" si="10"/>
        <v>377.16183600000005</v>
      </c>
      <c r="H343" s="64">
        <f t="shared" si="11"/>
        <v>635.46767999999997</v>
      </c>
    </row>
    <row r="344" spans="1:12" x14ac:dyDescent="0.2">
      <c r="C344" s="61">
        <v>0.56527777777777777</v>
      </c>
      <c r="D344" s="62">
        <v>40.250999999999998</v>
      </c>
      <c r="E344" s="63">
        <v>-103.53</v>
      </c>
      <c r="F344" s="63">
        <v>64.3</v>
      </c>
      <c r="G344" s="64">
        <f t="shared" si="10"/>
        <v>384.712918</v>
      </c>
      <c r="H344" s="64">
        <f t="shared" si="11"/>
        <v>630.56437999999991</v>
      </c>
    </row>
    <row r="345" spans="1:12" x14ac:dyDescent="0.2">
      <c r="C345" s="61">
        <v>0.56527777777777777</v>
      </c>
      <c r="D345" s="62">
        <v>40.674999999999997</v>
      </c>
      <c r="E345" s="63">
        <v>-104.66</v>
      </c>
      <c r="F345" s="63">
        <v>65.02</v>
      </c>
      <c r="G345" s="64">
        <f t="shared" si="10"/>
        <v>388.73362399999996</v>
      </c>
      <c r="H345" s="64">
        <f t="shared" si="11"/>
        <v>637.62513199999989</v>
      </c>
    </row>
    <row r="346" spans="1:12" x14ac:dyDescent="0.2">
      <c r="C346" s="61">
        <v>0.56527777777777777</v>
      </c>
      <c r="D346" s="62">
        <v>41.463000000000001</v>
      </c>
      <c r="E346" s="63">
        <v>-104.56</v>
      </c>
      <c r="F346" s="63">
        <v>65.8</v>
      </c>
      <c r="G346" s="64">
        <f t="shared" si="10"/>
        <v>380.10381600000005</v>
      </c>
      <c r="H346" s="64">
        <f t="shared" si="11"/>
        <v>645.27427999999998</v>
      </c>
    </row>
    <row r="347" spans="1:12" x14ac:dyDescent="0.2">
      <c r="C347" s="61">
        <v>0.56527777777777777</v>
      </c>
      <c r="D347" s="62">
        <v>41.856000000000002</v>
      </c>
      <c r="E347" s="63">
        <v>-104.73</v>
      </c>
      <c r="F347" s="63">
        <v>64.88</v>
      </c>
      <c r="G347" s="64">
        <f t="shared" si="10"/>
        <v>390.79301000000004</v>
      </c>
      <c r="H347" s="64">
        <f t="shared" si="11"/>
        <v>636.25220799999988</v>
      </c>
    </row>
    <row r="348" spans="1:12" x14ac:dyDescent="0.2">
      <c r="C348" s="61">
        <v>0.56527777777777777</v>
      </c>
      <c r="D348" s="62">
        <v>42.219000000000001</v>
      </c>
      <c r="E348" s="63">
        <v>-104.96</v>
      </c>
      <c r="F348" s="63">
        <v>64.66</v>
      </c>
      <c r="G348" s="64">
        <f t="shared" si="10"/>
        <v>395.20597999999995</v>
      </c>
      <c r="H348" s="64">
        <f t="shared" si="11"/>
        <v>634.09475599999996</v>
      </c>
    </row>
    <row r="349" spans="1:12" x14ac:dyDescent="0.2">
      <c r="C349" s="61">
        <v>0.56527777777777777</v>
      </c>
      <c r="D349" s="62">
        <v>43.2</v>
      </c>
      <c r="E349" s="63">
        <v>-103.16</v>
      </c>
      <c r="F349" s="63">
        <v>64.66</v>
      </c>
      <c r="G349" s="64">
        <f t="shared" si="10"/>
        <v>377.55410000000001</v>
      </c>
      <c r="H349" s="64">
        <f t="shared" si="11"/>
        <v>634.09475599999996</v>
      </c>
    </row>
    <row r="350" spans="1:12" x14ac:dyDescent="0.2">
      <c r="C350" s="61">
        <v>0.56527777777777777</v>
      </c>
      <c r="D350" s="62">
        <v>43.43</v>
      </c>
      <c r="E350" s="63">
        <v>-102.79</v>
      </c>
      <c r="F350" s="63">
        <v>64.55</v>
      </c>
      <c r="G350" s="64">
        <f t="shared" si="10"/>
        <v>375.00438400000007</v>
      </c>
      <c r="H350" s="64">
        <f t="shared" si="11"/>
        <v>633.01602999999989</v>
      </c>
    </row>
    <row r="351" spans="1:12" s="8" customFormat="1" x14ac:dyDescent="0.2">
      <c r="A351" s="7" t="s">
        <v>10</v>
      </c>
      <c r="B351" s="59" t="s">
        <v>13</v>
      </c>
      <c r="C351" s="3" t="s">
        <v>3</v>
      </c>
      <c r="D351" s="46" t="s">
        <v>4</v>
      </c>
      <c r="E351" s="3" t="s">
        <v>2</v>
      </c>
      <c r="F351" s="3" t="s">
        <v>0</v>
      </c>
      <c r="G351" s="12" t="s">
        <v>22</v>
      </c>
      <c r="H351" s="12" t="s">
        <v>23</v>
      </c>
      <c r="K351" s="26"/>
      <c r="L351" s="26"/>
    </row>
    <row r="352" spans="1:12" s="5" customFormat="1" x14ac:dyDescent="0.2">
      <c r="A352" s="72" t="s">
        <v>11</v>
      </c>
      <c r="B352" s="73" t="s">
        <v>12</v>
      </c>
      <c r="C352" s="74" t="s">
        <v>5</v>
      </c>
      <c r="D352" s="75" t="s">
        <v>6</v>
      </c>
      <c r="E352" s="74" t="s">
        <v>7</v>
      </c>
      <c r="F352" s="74" t="s">
        <v>8</v>
      </c>
      <c r="G352" s="76" t="s">
        <v>24</v>
      </c>
      <c r="H352" s="76" t="s">
        <v>24</v>
      </c>
      <c r="K352" s="27"/>
      <c r="L352" s="27"/>
    </row>
    <row r="353" spans="1:12" x14ac:dyDescent="0.2">
      <c r="A353" s="63">
        <v>12</v>
      </c>
      <c r="B353" s="63">
        <v>90</v>
      </c>
      <c r="C353" s="61">
        <v>0.56597222222222221</v>
      </c>
      <c r="D353" s="62">
        <v>46.317</v>
      </c>
      <c r="E353" s="69">
        <v>-92.63</v>
      </c>
      <c r="F353" s="63">
        <v>93.33</v>
      </c>
      <c r="G353" s="70">
        <f t="shared" si="10"/>
        <v>-6.8646200000000279</v>
      </c>
      <c r="H353" s="64">
        <f t="shared" si="11"/>
        <v>915.24997799999994</v>
      </c>
      <c r="I353" s="64">
        <f>AVERAGE(G353:G364)-$J$6</f>
        <v>-32.559219546666668</v>
      </c>
      <c r="J353" s="64">
        <f>AVERAGE(H353:H364)-$K$6</f>
        <v>569.16060555128206</v>
      </c>
      <c r="K353" s="62">
        <f>I353/($E$8*A353^2)</f>
        <v>-6.2807136471193417E-2</v>
      </c>
      <c r="L353" s="71">
        <f>J353/($E$8*A353^2)</f>
        <v>1.0979178347825658</v>
      </c>
    </row>
    <row r="354" spans="1:12" x14ac:dyDescent="0.2">
      <c r="C354" s="67">
        <v>0.56597222222222221</v>
      </c>
      <c r="D354" s="68">
        <v>47.88</v>
      </c>
      <c r="E354" s="69">
        <v>-92.63</v>
      </c>
      <c r="F354" s="69">
        <v>93.56</v>
      </c>
      <c r="G354" s="70">
        <f t="shared" si="10"/>
        <v>-9.1201380000000665</v>
      </c>
      <c r="H354" s="70">
        <f t="shared" si="11"/>
        <v>917.50549599999999</v>
      </c>
    </row>
    <row r="355" spans="1:12" x14ac:dyDescent="0.2">
      <c r="C355" s="61">
        <v>0.56597222222222221</v>
      </c>
      <c r="D355" s="62">
        <v>47.494999999999997</v>
      </c>
      <c r="E355" s="63">
        <v>-92.18</v>
      </c>
      <c r="F355" s="63">
        <v>93.75</v>
      </c>
      <c r="G355" s="64">
        <f t="shared" si="10"/>
        <v>-15.396361999999932</v>
      </c>
      <c r="H355" s="64">
        <f t="shared" si="11"/>
        <v>919.36874999999998</v>
      </c>
    </row>
    <row r="356" spans="1:12" x14ac:dyDescent="0.2">
      <c r="C356" s="61">
        <v>0.56597222222222221</v>
      </c>
      <c r="D356" s="62">
        <v>47.908000000000001</v>
      </c>
      <c r="E356" s="63">
        <v>-92.48</v>
      </c>
      <c r="F356" s="63">
        <v>93.99</v>
      </c>
      <c r="G356" s="64">
        <f t="shared" si="10"/>
        <v>-14.80796599999991</v>
      </c>
      <c r="H356" s="64">
        <f t="shared" si="11"/>
        <v>921.72233399999993</v>
      </c>
    </row>
    <row r="357" spans="1:12" x14ac:dyDescent="0.2">
      <c r="C357" s="61">
        <v>0.56597222222222221</v>
      </c>
      <c r="D357" s="62">
        <v>48.682000000000002</v>
      </c>
      <c r="E357" s="63">
        <v>-93.76</v>
      </c>
      <c r="F357" s="63">
        <v>95.19</v>
      </c>
      <c r="G357" s="64">
        <f t="shared" si="10"/>
        <v>-14.023437999999928</v>
      </c>
      <c r="H357" s="64">
        <f t="shared" si="11"/>
        <v>933.49025399999994</v>
      </c>
    </row>
    <row r="358" spans="1:12" x14ac:dyDescent="0.2">
      <c r="C358" s="61">
        <v>0.56597222222222221</v>
      </c>
      <c r="D358" s="62">
        <v>49.63</v>
      </c>
      <c r="E358" s="63">
        <v>-92.82</v>
      </c>
      <c r="F358" s="63">
        <v>94.06</v>
      </c>
      <c r="G358" s="64">
        <f t="shared" si="10"/>
        <v>-12.160184000000088</v>
      </c>
      <c r="H358" s="64">
        <f t="shared" si="11"/>
        <v>922.40879599999994</v>
      </c>
    </row>
    <row r="359" spans="1:12" x14ac:dyDescent="0.2">
      <c r="C359" s="61">
        <v>0.56597222222222221</v>
      </c>
      <c r="D359" s="62">
        <v>49.463999999999999</v>
      </c>
      <c r="E359" s="63">
        <v>-93.26</v>
      </c>
      <c r="F359" s="63">
        <v>93.78</v>
      </c>
      <c r="G359" s="64">
        <f t="shared" si="10"/>
        <v>-5.0994319999999611</v>
      </c>
      <c r="H359" s="64">
        <f t="shared" si="11"/>
        <v>919.66294799999991</v>
      </c>
    </row>
    <row r="360" spans="1:12" x14ac:dyDescent="0.2">
      <c r="C360" s="61">
        <v>0.56597222222222221</v>
      </c>
      <c r="D360" s="62">
        <v>49.82</v>
      </c>
      <c r="E360" s="63">
        <v>-92.76</v>
      </c>
      <c r="F360" s="63">
        <v>93.4</v>
      </c>
      <c r="G360" s="64">
        <f t="shared" si="10"/>
        <v>-6.2762240000000054</v>
      </c>
      <c r="H360" s="64">
        <f t="shared" si="11"/>
        <v>915.93644000000006</v>
      </c>
    </row>
    <row r="361" spans="1:12" x14ac:dyDescent="0.2">
      <c r="C361" s="61">
        <v>0.56597222222222221</v>
      </c>
      <c r="D361" s="62">
        <v>50.603999999999999</v>
      </c>
      <c r="E361" s="63">
        <v>-94.05</v>
      </c>
      <c r="F361" s="63">
        <v>94.96</v>
      </c>
      <c r="G361" s="64">
        <f t="shared" si="10"/>
        <v>-8.9240059999999666</v>
      </c>
      <c r="H361" s="64">
        <f t="shared" si="11"/>
        <v>931.23473599999988</v>
      </c>
    </row>
    <row r="362" spans="1:12" x14ac:dyDescent="0.2">
      <c r="C362" s="61">
        <v>0.56597222222222221</v>
      </c>
      <c r="D362" s="62">
        <v>52.61</v>
      </c>
      <c r="E362" s="63">
        <v>-91</v>
      </c>
      <c r="F362" s="63">
        <v>92.34</v>
      </c>
      <c r="G362" s="64">
        <f t="shared" si="10"/>
        <v>-13.140844000000033</v>
      </c>
      <c r="H362" s="64">
        <f t="shared" si="11"/>
        <v>905.54144399999996</v>
      </c>
    </row>
    <row r="363" spans="1:12" x14ac:dyDescent="0.2">
      <c r="C363" s="61">
        <v>0.56597222222222221</v>
      </c>
      <c r="D363" s="62">
        <v>52.997999999999998</v>
      </c>
      <c r="E363" s="63">
        <v>-90.76</v>
      </c>
      <c r="F363" s="63">
        <v>91.86</v>
      </c>
      <c r="G363" s="64">
        <f t="shared" si="10"/>
        <v>-10.787259999999943</v>
      </c>
      <c r="H363" s="64">
        <f t="shared" si="11"/>
        <v>900.83427599999993</v>
      </c>
    </row>
    <row r="364" spans="1:12" x14ac:dyDescent="0.2">
      <c r="C364" s="61">
        <v>0.56597222222222221</v>
      </c>
      <c r="D364" s="62">
        <v>53.414000000000001</v>
      </c>
      <c r="E364" s="63">
        <v>-91.52</v>
      </c>
      <c r="F364" s="63">
        <v>92.63</v>
      </c>
      <c r="G364" s="64">
        <f t="shared" si="10"/>
        <v>-10.885325999999994</v>
      </c>
      <c r="H364" s="64">
        <f t="shared" si="11"/>
        <v>908.38535799999988</v>
      </c>
    </row>
    <row r="365" spans="1:12" x14ac:dyDescent="0.2">
      <c r="C365" s="61">
        <v>0.56597222222222221</v>
      </c>
      <c r="D365" s="62">
        <v>54.139000000000003</v>
      </c>
      <c r="E365" s="63">
        <v>-91.89</v>
      </c>
      <c r="F365" s="63">
        <v>93.16</v>
      </c>
      <c r="G365" s="64">
        <f t="shared" si="10"/>
        <v>-12.45438199999996</v>
      </c>
      <c r="H365" s="64">
        <f t="shared" si="11"/>
        <v>913.58285599999988</v>
      </c>
    </row>
    <row r="366" spans="1:12" x14ac:dyDescent="0.2">
      <c r="C366" s="61">
        <v>0.56597222222222221</v>
      </c>
      <c r="D366" s="62">
        <v>54.570999999999998</v>
      </c>
      <c r="E366" s="63">
        <v>-92.37</v>
      </c>
      <c r="F366" s="63">
        <v>93.16</v>
      </c>
      <c r="G366" s="64">
        <f t="shared" si="10"/>
        <v>-7.7472139999999214</v>
      </c>
      <c r="H366" s="64">
        <f t="shared" si="11"/>
        <v>913.58285599999988</v>
      </c>
    </row>
    <row r="367" spans="1:12" x14ac:dyDescent="0.2">
      <c r="C367" s="61">
        <v>0.56597222222222221</v>
      </c>
      <c r="D367" s="62">
        <v>54.968000000000004</v>
      </c>
      <c r="E367" s="63">
        <v>-91.65</v>
      </c>
      <c r="F367" s="63">
        <v>92.57</v>
      </c>
      <c r="G367" s="64">
        <f t="shared" si="10"/>
        <v>-9.0220719999998771</v>
      </c>
      <c r="H367" s="64">
        <f t="shared" si="11"/>
        <v>907.79696199999989</v>
      </c>
    </row>
    <row r="368" spans="1:12" x14ac:dyDescent="0.2">
      <c r="C368" s="61">
        <v>0.56597222222222221</v>
      </c>
      <c r="D368" s="62">
        <v>55.796999999999997</v>
      </c>
      <c r="E368" s="63">
        <v>-92.61</v>
      </c>
      <c r="F368" s="63">
        <v>93.01</v>
      </c>
      <c r="G368" s="64">
        <f t="shared" si="10"/>
        <v>-3.9226400000000554</v>
      </c>
      <c r="H368" s="64">
        <f t="shared" si="11"/>
        <v>912.11186599999996</v>
      </c>
    </row>
    <row r="369" spans="1:12" x14ac:dyDescent="0.2">
      <c r="C369" s="61">
        <v>0.56597222222222221</v>
      </c>
      <c r="D369" s="62">
        <v>56.167999999999999</v>
      </c>
      <c r="E369" s="63">
        <v>-92.17</v>
      </c>
      <c r="F369" s="63">
        <v>93.8</v>
      </c>
      <c r="G369" s="64">
        <f t="shared" si="10"/>
        <v>-15.984757999999955</v>
      </c>
      <c r="H369" s="64">
        <f t="shared" si="11"/>
        <v>919.85907999999995</v>
      </c>
    </row>
    <row r="370" spans="1:12" x14ac:dyDescent="0.2">
      <c r="C370" s="61">
        <v>0.56597222222222221</v>
      </c>
      <c r="D370" s="62">
        <v>56.536000000000001</v>
      </c>
      <c r="E370" s="63">
        <v>-93.91</v>
      </c>
      <c r="F370" s="63">
        <v>95.57</v>
      </c>
      <c r="G370" s="64">
        <f t="shared" si="10"/>
        <v>-16.278955999999965</v>
      </c>
      <c r="H370" s="64">
        <f t="shared" si="11"/>
        <v>937.2167619999999</v>
      </c>
    </row>
    <row r="371" spans="1:12" x14ac:dyDescent="0.2">
      <c r="C371" s="61">
        <v>0.56597222222222221</v>
      </c>
      <c r="D371" s="62">
        <v>58.73</v>
      </c>
      <c r="E371" s="63">
        <v>-91.51</v>
      </c>
      <c r="F371" s="63">
        <v>92.42</v>
      </c>
      <c r="G371" s="64">
        <f t="shared" si="10"/>
        <v>-8.9240059999999666</v>
      </c>
      <c r="H371" s="64">
        <f t="shared" si="11"/>
        <v>906.32597199999998</v>
      </c>
    </row>
    <row r="372" spans="1:12" x14ac:dyDescent="0.2">
      <c r="C372" s="61">
        <v>0.56597222222222221</v>
      </c>
      <c r="D372" s="62">
        <v>58.856999999999999</v>
      </c>
      <c r="E372" s="63">
        <v>-91.43</v>
      </c>
      <c r="F372" s="63">
        <v>92.35</v>
      </c>
      <c r="G372" s="64">
        <f t="shared" si="10"/>
        <v>-9.0220719999998771</v>
      </c>
      <c r="H372" s="64">
        <f t="shared" si="11"/>
        <v>905.63950999999986</v>
      </c>
    </row>
    <row r="373" spans="1:12" x14ac:dyDescent="0.2">
      <c r="C373" s="61">
        <v>0.56597222222222221</v>
      </c>
      <c r="D373" s="62">
        <v>59.281999999999996</v>
      </c>
      <c r="E373" s="63">
        <v>-93.34</v>
      </c>
      <c r="F373" s="63">
        <v>93.42</v>
      </c>
      <c r="G373" s="64">
        <f t="shared" si="10"/>
        <v>-0.78452799999998324</v>
      </c>
      <c r="H373" s="64">
        <f t="shared" si="11"/>
        <v>916.13257199999998</v>
      </c>
    </row>
    <row r="374" spans="1:12" x14ac:dyDescent="0.2">
      <c r="C374" s="61">
        <v>0.56597222222222221</v>
      </c>
      <c r="D374" s="62">
        <v>59.683999999999997</v>
      </c>
      <c r="E374" s="63">
        <v>-93.46</v>
      </c>
      <c r="F374" s="63">
        <v>94.25</v>
      </c>
      <c r="G374" s="64">
        <f t="shared" si="10"/>
        <v>-7.7472140000000609</v>
      </c>
      <c r="H374" s="64">
        <f t="shared" si="11"/>
        <v>924.27204999999992</v>
      </c>
    </row>
    <row r="375" spans="1:12" x14ac:dyDescent="0.2">
      <c r="C375" s="61">
        <v>0.56666666666666665</v>
      </c>
      <c r="D375" s="62">
        <v>0.46700000000000003</v>
      </c>
      <c r="E375" s="63">
        <v>-94.88</v>
      </c>
      <c r="F375" s="63">
        <v>94.35</v>
      </c>
      <c r="G375" s="64">
        <f t="shared" si="10"/>
        <v>5.1974980000000111</v>
      </c>
      <c r="H375" s="64">
        <f t="shared" si="11"/>
        <v>925.25270999999987</v>
      </c>
    </row>
    <row r="376" spans="1:12" x14ac:dyDescent="0.2">
      <c r="C376" s="61">
        <v>0.56666666666666665</v>
      </c>
      <c r="D376" s="62">
        <v>0.82599999999999996</v>
      </c>
      <c r="E376" s="63">
        <v>-95.43</v>
      </c>
      <c r="F376" s="63">
        <v>95.64</v>
      </c>
      <c r="G376" s="64">
        <f t="shared" si="10"/>
        <v>-2.0593859999999387</v>
      </c>
      <c r="H376" s="64">
        <f t="shared" si="11"/>
        <v>937.90322399999991</v>
      </c>
    </row>
    <row r="377" spans="1:12" x14ac:dyDescent="0.2">
      <c r="C377" s="61">
        <v>0.56666666666666665</v>
      </c>
      <c r="D377" s="62">
        <v>1.2649999999999999</v>
      </c>
      <c r="E377" s="63">
        <v>-93.81</v>
      </c>
      <c r="F377" s="63">
        <v>94.03</v>
      </c>
      <c r="G377" s="64">
        <f t="shared" si="10"/>
        <v>-2.1574519999999886</v>
      </c>
      <c r="H377" s="64">
        <f t="shared" si="11"/>
        <v>922.114598</v>
      </c>
    </row>
    <row r="378" spans="1:12" s="8" customFormat="1" x14ac:dyDescent="0.2">
      <c r="A378" s="7" t="s">
        <v>10</v>
      </c>
      <c r="B378" s="59" t="s">
        <v>13</v>
      </c>
      <c r="C378" s="3" t="s">
        <v>3</v>
      </c>
      <c r="D378" s="46" t="s">
        <v>4</v>
      </c>
      <c r="E378" s="3" t="s">
        <v>2</v>
      </c>
      <c r="F378" s="3" t="s">
        <v>0</v>
      </c>
      <c r="G378" s="12" t="s">
        <v>22</v>
      </c>
      <c r="H378" s="12" t="s">
        <v>23</v>
      </c>
      <c r="K378" s="26"/>
      <c r="L378" s="26"/>
    </row>
    <row r="379" spans="1:12" s="5" customFormat="1" x14ac:dyDescent="0.2">
      <c r="A379" s="72" t="s">
        <v>11</v>
      </c>
      <c r="B379" s="73" t="s">
        <v>12</v>
      </c>
      <c r="C379" s="74" t="s">
        <v>5</v>
      </c>
      <c r="D379" s="75" t="s">
        <v>6</v>
      </c>
      <c r="E379" s="74" t="s">
        <v>7</v>
      </c>
      <c r="F379" s="74" t="s">
        <v>8</v>
      </c>
      <c r="G379" s="76" t="s">
        <v>24</v>
      </c>
      <c r="H379" s="76" t="s">
        <v>24</v>
      </c>
      <c r="K379" s="27"/>
      <c r="L379" s="27"/>
    </row>
    <row r="380" spans="1:12" x14ac:dyDescent="0.2">
      <c r="A380" s="63">
        <v>0</v>
      </c>
      <c r="B380" s="63">
        <v>0</v>
      </c>
      <c r="C380" s="61">
        <v>0.57361111111111118</v>
      </c>
      <c r="D380" s="62">
        <v>18.742999999999999</v>
      </c>
      <c r="E380" s="63">
        <v>0</v>
      </c>
      <c r="F380" s="63">
        <v>0</v>
      </c>
      <c r="G380" s="64">
        <f t="shared" si="10"/>
        <v>0</v>
      </c>
      <c r="H380" s="64">
        <f t="shared" si="11"/>
        <v>0</v>
      </c>
      <c r="I380" s="64">
        <f>AVERAGE(G380:G389)</f>
        <v>0</v>
      </c>
      <c r="J380" s="64">
        <f>AVERAGE(H380:H389)</f>
        <v>0</v>
      </c>
      <c r="K380" s="62"/>
      <c r="L380" s="62"/>
    </row>
    <row r="381" spans="1:12" x14ac:dyDescent="0.2">
      <c r="C381" s="67">
        <v>0.57361111111111118</v>
      </c>
      <c r="D381" s="68">
        <v>19.12</v>
      </c>
      <c r="E381" s="69">
        <v>0</v>
      </c>
      <c r="F381" s="69">
        <v>0</v>
      </c>
      <c r="G381" s="70">
        <f t="shared" si="10"/>
        <v>0</v>
      </c>
      <c r="H381" s="70">
        <f t="shared" si="11"/>
        <v>0</v>
      </c>
    </row>
    <row r="382" spans="1:12" x14ac:dyDescent="0.2">
      <c r="C382" s="61">
        <v>0.57361111111111118</v>
      </c>
      <c r="D382" s="62">
        <v>19.477</v>
      </c>
      <c r="E382" s="63">
        <v>0</v>
      </c>
      <c r="F382" s="63">
        <v>0</v>
      </c>
      <c r="G382" s="64">
        <f t="shared" si="10"/>
        <v>0</v>
      </c>
      <c r="H382" s="64">
        <f t="shared" si="11"/>
        <v>0</v>
      </c>
    </row>
    <row r="383" spans="1:12" x14ac:dyDescent="0.2">
      <c r="C383" s="61">
        <v>0.57361111111111118</v>
      </c>
      <c r="D383" s="62">
        <v>19.904</v>
      </c>
      <c r="E383" s="63">
        <v>0</v>
      </c>
      <c r="F383" s="63">
        <v>0</v>
      </c>
      <c r="G383" s="64">
        <f t="shared" si="10"/>
        <v>0</v>
      </c>
      <c r="H383" s="64">
        <f t="shared" si="11"/>
        <v>0</v>
      </c>
    </row>
    <row r="384" spans="1:12" x14ac:dyDescent="0.2">
      <c r="C384" s="61">
        <v>0.57361111111111118</v>
      </c>
      <c r="D384" s="62">
        <v>20.695</v>
      </c>
      <c r="E384" s="63">
        <v>0</v>
      </c>
      <c r="F384" s="63">
        <v>0</v>
      </c>
      <c r="G384" s="64">
        <f t="shared" si="10"/>
        <v>0</v>
      </c>
      <c r="H384" s="64">
        <f t="shared" si="11"/>
        <v>0</v>
      </c>
    </row>
    <row r="385" spans="1:12" x14ac:dyDescent="0.2">
      <c r="C385" s="61">
        <v>0.57361111111111118</v>
      </c>
      <c r="D385" s="62">
        <v>21.86</v>
      </c>
      <c r="E385" s="63">
        <v>0</v>
      </c>
      <c r="F385" s="63">
        <v>0</v>
      </c>
      <c r="G385" s="64">
        <f t="shared" si="10"/>
        <v>0</v>
      </c>
      <c r="H385" s="64">
        <f t="shared" si="11"/>
        <v>0</v>
      </c>
    </row>
    <row r="386" spans="1:12" x14ac:dyDescent="0.2">
      <c r="C386" s="61">
        <v>0.57361111111111118</v>
      </c>
      <c r="D386" s="62">
        <v>21.486000000000001</v>
      </c>
      <c r="E386" s="63">
        <v>0</v>
      </c>
      <c r="F386" s="63">
        <v>0</v>
      </c>
      <c r="G386" s="64">
        <f t="shared" si="10"/>
        <v>0</v>
      </c>
      <c r="H386" s="64">
        <f t="shared" si="11"/>
        <v>0</v>
      </c>
    </row>
    <row r="387" spans="1:12" x14ac:dyDescent="0.2">
      <c r="C387" s="61">
        <v>0.57361111111111118</v>
      </c>
      <c r="D387" s="62">
        <v>22.251999999999999</v>
      </c>
      <c r="E387" s="63">
        <v>0</v>
      </c>
      <c r="F387" s="63">
        <v>0</v>
      </c>
      <c r="G387" s="64">
        <f t="shared" si="10"/>
        <v>0</v>
      </c>
      <c r="H387" s="64">
        <f t="shared" si="11"/>
        <v>0</v>
      </c>
    </row>
    <row r="388" spans="1:12" x14ac:dyDescent="0.2">
      <c r="C388" s="61">
        <v>0.57361111111111118</v>
      </c>
      <c r="D388" s="62">
        <v>22.655000000000001</v>
      </c>
      <c r="E388" s="63">
        <v>0</v>
      </c>
      <c r="F388" s="63">
        <v>0</v>
      </c>
      <c r="G388" s="64">
        <f t="shared" ref="G388:G449" si="12">(-E388-F388)*$C$3</f>
        <v>0</v>
      </c>
      <c r="H388" s="64">
        <f t="shared" ref="H388:H449" si="13">F388*$C$3</f>
        <v>0</v>
      </c>
    </row>
    <row r="389" spans="1:12" x14ac:dyDescent="0.2">
      <c r="C389" s="61">
        <v>0.57361111111111118</v>
      </c>
      <c r="D389" s="62">
        <v>23.64</v>
      </c>
      <c r="E389" s="63">
        <v>0</v>
      </c>
      <c r="F389" s="63">
        <v>0</v>
      </c>
      <c r="G389" s="64">
        <f t="shared" si="12"/>
        <v>0</v>
      </c>
      <c r="H389" s="64">
        <f t="shared" si="13"/>
        <v>0</v>
      </c>
    </row>
    <row r="390" spans="1:12" x14ac:dyDescent="0.2">
      <c r="C390" s="61">
        <v>0.57361111111111118</v>
      </c>
      <c r="D390" s="62">
        <v>24.623000000000001</v>
      </c>
      <c r="E390" s="63">
        <v>0</v>
      </c>
      <c r="F390" s="63">
        <v>0</v>
      </c>
      <c r="G390" s="64">
        <f t="shared" si="12"/>
        <v>0</v>
      </c>
      <c r="H390" s="64">
        <f t="shared" si="13"/>
        <v>0</v>
      </c>
    </row>
    <row r="391" spans="1:12" x14ac:dyDescent="0.2">
      <c r="C391" s="61">
        <v>0.57361111111111118</v>
      </c>
      <c r="D391" s="62">
        <v>24.98</v>
      </c>
      <c r="E391" s="63">
        <v>0</v>
      </c>
      <c r="F391" s="63">
        <v>0</v>
      </c>
      <c r="G391" s="64">
        <f t="shared" si="12"/>
        <v>0</v>
      </c>
      <c r="H391" s="64">
        <f t="shared" si="13"/>
        <v>0</v>
      </c>
    </row>
    <row r="392" spans="1:12" s="8" customFormat="1" x14ac:dyDescent="0.2">
      <c r="A392" s="7" t="s">
        <v>10</v>
      </c>
      <c r="B392" s="59" t="s">
        <v>13</v>
      </c>
      <c r="C392" s="3" t="s">
        <v>3</v>
      </c>
      <c r="D392" s="46" t="s">
        <v>4</v>
      </c>
      <c r="E392" s="3" t="s">
        <v>2</v>
      </c>
      <c r="F392" s="3" t="s">
        <v>0</v>
      </c>
      <c r="G392" s="12" t="s">
        <v>22</v>
      </c>
      <c r="H392" s="12" t="s">
        <v>23</v>
      </c>
      <c r="K392" s="26"/>
      <c r="L392" s="26"/>
    </row>
    <row r="393" spans="1:12" s="5" customFormat="1" x14ac:dyDescent="0.2">
      <c r="A393" s="72" t="s">
        <v>11</v>
      </c>
      <c r="B393" s="73" t="s">
        <v>12</v>
      </c>
      <c r="C393" s="74" t="s">
        <v>5</v>
      </c>
      <c r="D393" s="75" t="s">
        <v>6</v>
      </c>
      <c r="E393" s="74" t="s">
        <v>7</v>
      </c>
      <c r="F393" s="74" t="s">
        <v>8</v>
      </c>
      <c r="G393" s="76" t="s">
        <v>24</v>
      </c>
      <c r="H393" s="76" t="s">
        <v>24</v>
      </c>
      <c r="K393" s="27"/>
      <c r="L393" s="27"/>
    </row>
    <row r="394" spans="1:12" x14ac:dyDescent="0.2">
      <c r="A394" s="63">
        <v>12</v>
      </c>
      <c r="B394" s="63">
        <v>0</v>
      </c>
      <c r="C394" s="61">
        <v>0.57430555555555551</v>
      </c>
      <c r="D394" s="62">
        <v>1.18</v>
      </c>
      <c r="E394" s="63">
        <v>-39.33</v>
      </c>
      <c r="F394" s="63">
        <v>39.08</v>
      </c>
      <c r="G394" s="64">
        <f t="shared" si="12"/>
        <v>2.4516499999999999</v>
      </c>
      <c r="H394" s="64">
        <f t="shared" si="13"/>
        <v>383.24192799999997</v>
      </c>
      <c r="I394" s="64">
        <f>AVERAGE(G394:G405)-$J$6</f>
        <v>-20.840332546666666</v>
      </c>
      <c r="J394" s="64">
        <f>AVERAGE(H394:H405)-$K$6</f>
        <v>39.399901384615362</v>
      </c>
      <c r="K394" s="62">
        <f>I394/($E$8*A394^2)</f>
        <v>-4.0201258770576134E-2</v>
      </c>
      <c r="L394" s="71">
        <f>J394/($E$8*A394^2)</f>
        <v>7.6002896189458644E-2</v>
      </c>
    </row>
    <row r="395" spans="1:12" x14ac:dyDescent="0.2">
      <c r="C395" s="67">
        <v>0.57430555555555551</v>
      </c>
      <c r="D395" s="68">
        <v>1.6060000000000001</v>
      </c>
      <c r="E395" s="69">
        <v>-40.020000000000003</v>
      </c>
      <c r="F395" s="69">
        <v>39.33</v>
      </c>
      <c r="G395" s="70">
        <f t="shared" si="12"/>
        <v>6.7665540000000473</v>
      </c>
      <c r="H395" s="70">
        <f t="shared" si="13"/>
        <v>385.69357799999995</v>
      </c>
    </row>
    <row r="396" spans="1:12" x14ac:dyDescent="0.2">
      <c r="C396" s="61">
        <v>0.57430555555555551</v>
      </c>
      <c r="D396" s="62">
        <v>2.2000000000000002</v>
      </c>
      <c r="E396" s="63">
        <v>-39.78</v>
      </c>
      <c r="F396" s="63">
        <v>39.700000000000003</v>
      </c>
      <c r="G396" s="64">
        <f t="shared" si="12"/>
        <v>0.78452799999998324</v>
      </c>
      <c r="H396" s="64">
        <f t="shared" si="13"/>
        <v>389.32202000000001</v>
      </c>
    </row>
    <row r="397" spans="1:12" x14ac:dyDescent="0.2">
      <c r="C397" s="61">
        <v>0.57430555555555551</v>
      </c>
      <c r="D397" s="62">
        <v>2.802</v>
      </c>
      <c r="E397" s="63">
        <v>-39.840000000000003</v>
      </c>
      <c r="F397" s="63">
        <v>39.590000000000003</v>
      </c>
      <c r="G397" s="64">
        <f t="shared" si="12"/>
        <v>2.4516499999999999</v>
      </c>
      <c r="H397" s="64">
        <f t="shared" si="13"/>
        <v>388.24329399999999</v>
      </c>
    </row>
    <row r="398" spans="1:12" x14ac:dyDescent="0.2">
      <c r="C398" s="61">
        <v>0.57430555555555551</v>
      </c>
      <c r="D398" s="62">
        <v>3.1459999999999999</v>
      </c>
      <c r="E398" s="63">
        <v>-39.04</v>
      </c>
      <c r="F398" s="63">
        <v>39.619999999999997</v>
      </c>
      <c r="G398" s="64">
        <f t="shared" si="12"/>
        <v>-5.6878279999999828</v>
      </c>
      <c r="H398" s="64">
        <f t="shared" si="13"/>
        <v>388.53749199999993</v>
      </c>
    </row>
    <row r="399" spans="1:12" x14ac:dyDescent="0.2">
      <c r="C399" s="61">
        <v>0.57430555555555551</v>
      </c>
      <c r="D399" s="62">
        <v>3.58</v>
      </c>
      <c r="E399" s="63">
        <v>-38.96</v>
      </c>
      <c r="F399" s="63">
        <v>39.79</v>
      </c>
      <c r="G399" s="64">
        <f t="shared" si="12"/>
        <v>-8.1394779999999827</v>
      </c>
      <c r="H399" s="64">
        <f t="shared" si="13"/>
        <v>390.20461399999999</v>
      </c>
    </row>
    <row r="400" spans="1:12" x14ac:dyDescent="0.2">
      <c r="C400" s="61">
        <v>0.57430555555555551</v>
      </c>
      <c r="D400" s="62">
        <v>4.3579999999999997</v>
      </c>
      <c r="E400" s="63">
        <v>-39.74</v>
      </c>
      <c r="F400" s="63">
        <v>39.54</v>
      </c>
      <c r="G400" s="64">
        <f t="shared" si="12"/>
        <v>1.9613200000000277</v>
      </c>
      <c r="H400" s="64">
        <f t="shared" si="13"/>
        <v>387.75296399999996</v>
      </c>
    </row>
    <row r="401" spans="1:12" x14ac:dyDescent="0.2">
      <c r="C401" s="61">
        <v>0.57430555555555551</v>
      </c>
      <c r="D401" s="62">
        <v>4.7569999999999997</v>
      </c>
      <c r="E401" s="63">
        <v>-39.770000000000003</v>
      </c>
      <c r="F401" s="63">
        <v>39.58</v>
      </c>
      <c r="G401" s="64">
        <f t="shared" si="12"/>
        <v>1.8632540000000473</v>
      </c>
      <c r="H401" s="64">
        <f t="shared" si="13"/>
        <v>388.14522799999997</v>
      </c>
    </row>
    <row r="402" spans="1:12" x14ac:dyDescent="0.2">
      <c r="C402" s="61">
        <v>0.57430555555555551</v>
      </c>
      <c r="D402" s="62">
        <v>5.1429999999999998</v>
      </c>
      <c r="E402" s="63">
        <v>-39.85</v>
      </c>
      <c r="F402" s="63">
        <v>39.659999999999997</v>
      </c>
      <c r="G402" s="64">
        <f t="shared" si="12"/>
        <v>1.8632540000000473</v>
      </c>
      <c r="H402" s="64">
        <f t="shared" si="13"/>
        <v>388.92975599999994</v>
      </c>
    </row>
    <row r="403" spans="1:12" x14ac:dyDescent="0.2">
      <c r="C403" s="61">
        <v>0.57430555555555551</v>
      </c>
      <c r="D403" s="62">
        <v>5.5439999999999996</v>
      </c>
      <c r="E403" s="63">
        <v>-39.869999999999997</v>
      </c>
      <c r="F403" s="63">
        <v>39.83</v>
      </c>
      <c r="G403" s="64">
        <f t="shared" si="12"/>
        <v>0.39226399999999162</v>
      </c>
      <c r="H403" s="64">
        <f t="shared" si="13"/>
        <v>390.59687799999995</v>
      </c>
    </row>
    <row r="404" spans="1:12" x14ac:dyDescent="0.2">
      <c r="C404" s="61">
        <v>0.57430555555555551</v>
      </c>
      <c r="D404" s="62">
        <v>7.1079999999999997</v>
      </c>
      <c r="E404" s="63">
        <v>-39.9</v>
      </c>
      <c r="F404" s="63">
        <v>39.630000000000003</v>
      </c>
      <c r="G404" s="64">
        <f t="shared" si="12"/>
        <v>2.6477819999999608</v>
      </c>
      <c r="H404" s="64">
        <f t="shared" si="13"/>
        <v>388.635558</v>
      </c>
    </row>
    <row r="405" spans="1:12" x14ac:dyDescent="0.2">
      <c r="C405" s="61">
        <v>0.57430555555555551</v>
      </c>
      <c r="D405" s="62">
        <v>7.5220000000000002</v>
      </c>
      <c r="E405" s="63">
        <v>-39.840000000000003</v>
      </c>
      <c r="F405" s="63">
        <v>39.25</v>
      </c>
      <c r="G405" s="64">
        <f t="shared" si="12"/>
        <v>5.7858940000000327</v>
      </c>
      <c r="H405" s="64">
        <f t="shared" si="13"/>
        <v>384.90904999999998</v>
      </c>
    </row>
    <row r="406" spans="1:12" x14ac:dyDescent="0.2">
      <c r="C406" s="61">
        <v>0.57430555555555551</v>
      </c>
      <c r="D406" s="62">
        <v>7.8929999999999998</v>
      </c>
      <c r="E406" s="63">
        <v>-39.5</v>
      </c>
      <c r="F406" s="63">
        <v>39.479999999999997</v>
      </c>
      <c r="G406" s="64">
        <f t="shared" si="12"/>
        <v>0.19613200000003064</v>
      </c>
      <c r="H406" s="64">
        <f t="shared" si="13"/>
        <v>387.16456799999997</v>
      </c>
    </row>
    <row r="407" spans="1:12" x14ac:dyDescent="0.2">
      <c r="C407" s="61">
        <v>0.57430555555555551</v>
      </c>
      <c r="D407" s="62">
        <v>8.2929999999999993</v>
      </c>
      <c r="E407" s="63">
        <v>-39.14</v>
      </c>
      <c r="F407" s="63">
        <v>39.74</v>
      </c>
      <c r="G407" s="64">
        <f t="shared" si="12"/>
        <v>-5.8839600000000134</v>
      </c>
      <c r="H407" s="64">
        <f t="shared" si="13"/>
        <v>389.71428400000002</v>
      </c>
    </row>
    <row r="408" spans="1:12" s="8" customFormat="1" x14ac:dyDescent="0.2">
      <c r="A408" s="7" t="s">
        <v>10</v>
      </c>
      <c r="B408" s="59" t="s">
        <v>13</v>
      </c>
      <c r="C408" s="3" t="s">
        <v>3</v>
      </c>
      <c r="D408" s="46" t="s">
        <v>4</v>
      </c>
      <c r="E408" s="3" t="s">
        <v>2</v>
      </c>
      <c r="F408" s="3" t="s">
        <v>0</v>
      </c>
      <c r="G408" s="12" t="s">
        <v>22</v>
      </c>
      <c r="H408" s="12" t="s">
        <v>23</v>
      </c>
      <c r="K408" s="26"/>
      <c r="L408" s="26"/>
    </row>
    <row r="409" spans="1:12" s="5" customFormat="1" x14ac:dyDescent="0.2">
      <c r="A409" s="72" t="s">
        <v>11</v>
      </c>
      <c r="B409" s="73" t="s">
        <v>12</v>
      </c>
      <c r="C409" s="74" t="s">
        <v>5</v>
      </c>
      <c r="D409" s="75" t="s">
        <v>6</v>
      </c>
      <c r="E409" s="74" t="s">
        <v>7</v>
      </c>
      <c r="F409" s="74" t="s">
        <v>8</v>
      </c>
      <c r="G409" s="76" t="s">
        <v>24</v>
      </c>
      <c r="H409" s="76" t="s">
        <v>24</v>
      </c>
      <c r="K409" s="27"/>
      <c r="L409" s="27"/>
    </row>
    <row r="410" spans="1:12" x14ac:dyDescent="0.2">
      <c r="A410" s="63">
        <v>12</v>
      </c>
      <c r="B410" s="63">
        <v>-2</v>
      </c>
      <c r="C410" s="61">
        <v>0.57430555555555551</v>
      </c>
      <c r="D410" s="62">
        <v>37.457999999999998</v>
      </c>
      <c r="E410" s="63">
        <v>-34.229999999999997</v>
      </c>
      <c r="F410" s="63">
        <v>38.700000000000003</v>
      </c>
      <c r="G410" s="64">
        <f t="shared" si="12"/>
        <v>-43.835502000000055</v>
      </c>
      <c r="H410" s="64">
        <f t="shared" si="13"/>
        <v>379.51542000000001</v>
      </c>
      <c r="I410" s="64">
        <f>AVERAGE(G410:G421)-$J$6</f>
        <v>-59.289633789090914</v>
      </c>
      <c r="J410" s="64">
        <f>AVERAGE(H410:H421)-$K$6</f>
        <v>28.478915020979059</v>
      </c>
      <c r="K410" s="62">
        <f>I410/($E$8*A410^2)</f>
        <v>-0.1143704355499439</v>
      </c>
      <c r="L410" s="71">
        <f>J410/($E$8*A410^2)</f>
        <v>5.493617866701208E-2</v>
      </c>
    </row>
    <row r="411" spans="1:12" x14ac:dyDescent="0.2">
      <c r="C411" s="67">
        <v>0.57430555555555551</v>
      </c>
      <c r="D411" s="68">
        <v>37.770000000000003</v>
      </c>
      <c r="E411" s="69">
        <v>-34.590000000000003</v>
      </c>
      <c r="F411" s="69">
        <v>38.33</v>
      </c>
      <c r="G411" s="70">
        <f t="shared" si="12"/>
        <v>-36.676683999999945</v>
      </c>
      <c r="H411" s="70">
        <f t="shared" si="13"/>
        <v>375.88697799999994</v>
      </c>
    </row>
    <row r="412" spans="1:12" x14ac:dyDescent="0.2">
      <c r="C412" s="61">
        <v>0.57430555555555551</v>
      </c>
      <c r="D412" s="62">
        <v>38.56</v>
      </c>
      <c r="E412" s="63">
        <v>-34.07</v>
      </c>
      <c r="F412" s="63">
        <v>38.590000000000003</v>
      </c>
      <c r="G412" s="64">
        <f t="shared" si="12"/>
        <v>-44.325832000000027</v>
      </c>
      <c r="H412" s="64">
        <f t="shared" si="13"/>
        <v>378.43669399999999</v>
      </c>
    </row>
    <row r="413" spans="1:12" x14ac:dyDescent="0.2">
      <c r="C413" s="61">
        <v>0.57430555555555551</v>
      </c>
      <c r="D413" s="62">
        <v>38.917000000000002</v>
      </c>
      <c r="E413" s="63">
        <v>-34.03</v>
      </c>
      <c r="F413" s="63">
        <v>38.14</v>
      </c>
      <c r="G413" s="64">
        <f t="shared" si="12"/>
        <v>-40.305125999999994</v>
      </c>
      <c r="H413" s="64">
        <f t="shared" si="13"/>
        <v>374.02372400000002</v>
      </c>
    </row>
    <row r="414" spans="1:12" x14ac:dyDescent="0.2">
      <c r="C414" s="61">
        <v>0.57430555555555551</v>
      </c>
      <c r="D414" s="62">
        <v>39.343000000000004</v>
      </c>
      <c r="E414" s="63">
        <v>-34.549999999999997</v>
      </c>
      <c r="F414" s="63">
        <v>38.380000000000003</v>
      </c>
      <c r="G414" s="64">
        <f t="shared" si="12"/>
        <v>-37.559278000000049</v>
      </c>
      <c r="H414" s="64">
        <f t="shared" si="13"/>
        <v>376.37730800000003</v>
      </c>
    </row>
    <row r="415" spans="1:12" x14ac:dyDescent="0.2">
      <c r="C415" s="61">
        <v>0.57430555555555551</v>
      </c>
      <c r="D415" s="62">
        <v>40.128</v>
      </c>
      <c r="E415" s="63">
        <v>-35.549999999999997</v>
      </c>
      <c r="F415" s="63">
        <v>37.75</v>
      </c>
      <c r="G415" s="64">
        <f t="shared" si="12"/>
        <v>-21.574520000000028</v>
      </c>
      <c r="H415" s="64">
        <f t="shared" si="13"/>
        <v>370.19914999999997</v>
      </c>
    </row>
    <row r="416" spans="1:12" x14ac:dyDescent="0.2">
      <c r="C416" s="61">
        <v>0.57430555555555551</v>
      </c>
      <c r="D416" s="62">
        <v>40.527999999999999</v>
      </c>
      <c r="E416" s="63">
        <v>-35.1</v>
      </c>
      <c r="F416" s="63">
        <v>37.909999999999997</v>
      </c>
      <c r="G416" s="64">
        <f t="shared" si="12"/>
        <v>-27.556545999999951</v>
      </c>
      <c r="H416" s="64">
        <f t="shared" si="13"/>
        <v>371.76820599999996</v>
      </c>
    </row>
    <row r="417" spans="1:12" x14ac:dyDescent="0.2">
      <c r="C417" s="61">
        <v>0.57430555555555551</v>
      </c>
      <c r="D417" s="62">
        <v>40.884</v>
      </c>
      <c r="E417" s="63">
        <v>-34.46</v>
      </c>
      <c r="F417" s="63">
        <v>38.119999999999997</v>
      </c>
      <c r="G417" s="64">
        <f t="shared" si="12"/>
        <v>-35.892155999999964</v>
      </c>
      <c r="H417" s="64">
        <f t="shared" si="13"/>
        <v>373.82759199999998</v>
      </c>
    </row>
    <row r="418" spans="1:12" x14ac:dyDescent="0.2">
      <c r="C418" s="61">
        <v>0.57430555555555551</v>
      </c>
      <c r="D418" s="62">
        <v>41.311</v>
      </c>
      <c r="E418" s="63">
        <v>-34.42</v>
      </c>
      <c r="F418" s="63">
        <v>39.11</v>
      </c>
      <c r="G418" s="64">
        <f t="shared" si="12"/>
        <v>-45.992953999999976</v>
      </c>
      <c r="H418" s="64">
        <f t="shared" si="13"/>
        <v>383.53612599999997</v>
      </c>
    </row>
    <row r="419" spans="1:12" x14ac:dyDescent="0.2">
      <c r="C419" s="61">
        <v>0.57430555555555551</v>
      </c>
      <c r="D419" s="62">
        <v>42.94</v>
      </c>
      <c r="E419" s="63">
        <v>-34.81</v>
      </c>
      <c r="F419" s="63">
        <v>38.86</v>
      </c>
      <c r="G419" s="64">
        <f t="shared" si="12"/>
        <v>-39.71672999999997</v>
      </c>
      <c r="H419" s="64">
        <f t="shared" si="13"/>
        <v>381.084476</v>
      </c>
    </row>
    <row r="420" spans="1:12" x14ac:dyDescent="0.2">
      <c r="C420" s="61">
        <v>0.57430555555555551</v>
      </c>
      <c r="D420" s="62">
        <v>42.484999999999999</v>
      </c>
      <c r="E420" s="63">
        <v>-35.090000000000003</v>
      </c>
      <c r="F420" s="63">
        <v>38.909999999999997</v>
      </c>
      <c r="G420" s="64">
        <f t="shared" si="12"/>
        <v>-37.461211999999932</v>
      </c>
      <c r="H420" s="64">
        <f t="shared" si="13"/>
        <v>381.57480599999997</v>
      </c>
    </row>
    <row r="421" spans="1:12" s="8" customFormat="1" x14ac:dyDescent="0.2">
      <c r="A421" s="7" t="s">
        <v>10</v>
      </c>
      <c r="B421" s="59" t="s">
        <v>13</v>
      </c>
      <c r="C421" s="3" t="s">
        <v>3</v>
      </c>
      <c r="D421" s="46" t="s">
        <v>4</v>
      </c>
      <c r="E421" s="3" t="s">
        <v>2</v>
      </c>
      <c r="F421" s="3" t="s">
        <v>0</v>
      </c>
      <c r="G421" s="12" t="s">
        <v>22</v>
      </c>
      <c r="H421" s="12" t="s">
        <v>23</v>
      </c>
      <c r="K421" s="26"/>
      <c r="L421" s="26"/>
    </row>
    <row r="422" spans="1:12" s="5" customFormat="1" x14ac:dyDescent="0.2">
      <c r="A422" s="72" t="s">
        <v>11</v>
      </c>
      <c r="B422" s="73" t="s">
        <v>12</v>
      </c>
      <c r="C422" s="74" t="s">
        <v>5</v>
      </c>
      <c r="D422" s="75" t="s">
        <v>6</v>
      </c>
      <c r="E422" s="74" t="s">
        <v>7</v>
      </c>
      <c r="F422" s="74" t="s">
        <v>8</v>
      </c>
      <c r="G422" s="76" t="s">
        <v>24</v>
      </c>
      <c r="H422" s="76" t="s">
        <v>24</v>
      </c>
      <c r="K422" s="27"/>
      <c r="L422" s="27"/>
    </row>
    <row r="423" spans="1:12" x14ac:dyDescent="0.2">
      <c r="A423" s="63">
        <v>12</v>
      </c>
      <c r="B423" s="63">
        <v>-4</v>
      </c>
      <c r="C423" s="61">
        <v>0.57499999999999996</v>
      </c>
      <c r="D423" s="62">
        <v>20.623000000000001</v>
      </c>
      <c r="E423" s="63">
        <v>-30.92</v>
      </c>
      <c r="F423" s="63">
        <v>39.56</v>
      </c>
      <c r="G423" s="64">
        <f t="shared" si="12"/>
        <v>-84.729023999999995</v>
      </c>
      <c r="H423" s="64">
        <f t="shared" si="13"/>
        <v>387.949096</v>
      </c>
      <c r="I423" s="64">
        <f>AVERAGE(G423:G434)-$J$6</f>
        <v>-105.95344838</v>
      </c>
      <c r="J423" s="64">
        <f>AVERAGE(H423:H434)-$K$6</f>
        <v>38.958604384615342</v>
      </c>
      <c r="K423" s="62">
        <f>I423/($E$8*A423^2)</f>
        <v>-0.20438550999228394</v>
      </c>
      <c r="L423" s="71">
        <f>J423/($E$8*A423^2)</f>
        <v>7.51516288283475E-2</v>
      </c>
    </row>
    <row r="424" spans="1:12" x14ac:dyDescent="0.2">
      <c r="C424" s="67">
        <v>0.57499999999999996</v>
      </c>
      <c r="D424" s="68">
        <v>21.4</v>
      </c>
      <c r="E424" s="69">
        <v>-30.88</v>
      </c>
      <c r="F424" s="69">
        <v>39.729999999999997</v>
      </c>
      <c r="G424" s="70">
        <f t="shared" si="12"/>
        <v>-86.788409999999971</v>
      </c>
      <c r="H424" s="70">
        <f t="shared" si="13"/>
        <v>389.61621799999995</v>
      </c>
    </row>
    <row r="425" spans="1:12" x14ac:dyDescent="0.2">
      <c r="C425" s="61">
        <v>0.57499999999999996</v>
      </c>
      <c r="D425" s="62">
        <v>21.37</v>
      </c>
      <c r="E425" s="63">
        <v>-30.88</v>
      </c>
      <c r="F425" s="63">
        <v>39.729999999999997</v>
      </c>
      <c r="G425" s="64">
        <f t="shared" si="12"/>
        <v>-86.788409999999971</v>
      </c>
      <c r="H425" s="64">
        <f t="shared" si="13"/>
        <v>389.61621799999995</v>
      </c>
    </row>
    <row r="426" spans="1:12" x14ac:dyDescent="0.2">
      <c r="C426" s="61">
        <v>0.57499999999999996</v>
      </c>
      <c r="D426" s="62">
        <v>22.154</v>
      </c>
      <c r="E426" s="63">
        <v>-30.88</v>
      </c>
      <c r="F426" s="63">
        <v>39.840000000000003</v>
      </c>
      <c r="G426" s="64">
        <f t="shared" si="12"/>
        <v>-87.867136000000045</v>
      </c>
      <c r="H426" s="64">
        <f t="shared" si="13"/>
        <v>390.69494400000002</v>
      </c>
    </row>
    <row r="427" spans="1:12" x14ac:dyDescent="0.2">
      <c r="C427" s="61">
        <v>0.57499999999999996</v>
      </c>
      <c r="D427" s="62">
        <v>22.582000000000001</v>
      </c>
      <c r="E427" s="63">
        <v>-30.61</v>
      </c>
      <c r="F427" s="63">
        <v>40.090000000000003</v>
      </c>
      <c r="G427" s="64">
        <f t="shared" si="12"/>
        <v>-92.966568000000038</v>
      </c>
      <c r="H427" s="64">
        <f t="shared" si="13"/>
        <v>393.14659399999999</v>
      </c>
    </row>
    <row r="428" spans="1:12" x14ac:dyDescent="0.2">
      <c r="C428" s="61">
        <v>0.57499999999999996</v>
      </c>
      <c r="D428" s="62">
        <v>22.975000000000001</v>
      </c>
      <c r="E428" s="63">
        <v>-30.52</v>
      </c>
      <c r="F428" s="63">
        <v>39.69</v>
      </c>
      <c r="G428" s="64">
        <f t="shared" si="12"/>
        <v>-89.926521999999977</v>
      </c>
      <c r="H428" s="64">
        <f t="shared" si="13"/>
        <v>389.22395399999994</v>
      </c>
    </row>
    <row r="429" spans="1:12" x14ac:dyDescent="0.2">
      <c r="C429" s="61">
        <v>0.57499999999999996</v>
      </c>
      <c r="D429" s="62">
        <v>23.759</v>
      </c>
      <c r="E429" s="63">
        <v>-31.03</v>
      </c>
      <c r="F429" s="63">
        <v>39.229999999999997</v>
      </c>
      <c r="G429" s="64">
        <f t="shared" si="12"/>
        <v>-80.414119999999954</v>
      </c>
      <c r="H429" s="64">
        <f t="shared" si="13"/>
        <v>384.71291799999995</v>
      </c>
    </row>
    <row r="430" spans="1:12" x14ac:dyDescent="0.2">
      <c r="C430" s="61">
        <v>0.57499999999999996</v>
      </c>
      <c r="D430" s="62">
        <v>24.148</v>
      </c>
      <c r="E430" s="63">
        <v>-30.55</v>
      </c>
      <c r="F430" s="63">
        <v>39.130000000000003</v>
      </c>
      <c r="G430" s="64">
        <f t="shared" si="12"/>
        <v>-84.140628000000021</v>
      </c>
      <c r="H430" s="64">
        <f t="shared" si="13"/>
        <v>383.732258</v>
      </c>
    </row>
    <row r="431" spans="1:12" x14ac:dyDescent="0.2">
      <c r="C431" s="61">
        <v>0.57499999999999996</v>
      </c>
      <c r="D431" s="62">
        <v>24.556000000000001</v>
      </c>
      <c r="E431" s="63">
        <v>-31.06</v>
      </c>
      <c r="F431" s="63">
        <v>38.96</v>
      </c>
      <c r="G431" s="64">
        <f t="shared" si="12"/>
        <v>-77.47214000000001</v>
      </c>
      <c r="H431" s="64">
        <f t="shared" si="13"/>
        <v>382.065136</v>
      </c>
    </row>
    <row r="432" spans="1:12" x14ac:dyDescent="0.2">
      <c r="C432" s="61">
        <v>0.57499999999999996</v>
      </c>
      <c r="D432" s="62">
        <v>24.905000000000001</v>
      </c>
      <c r="E432" s="63">
        <v>-32.090000000000003</v>
      </c>
      <c r="F432" s="63">
        <v>39.22</v>
      </c>
      <c r="G432" s="64">
        <f t="shared" si="12"/>
        <v>-69.921057999999945</v>
      </c>
      <c r="H432" s="64">
        <f t="shared" si="13"/>
        <v>384.61485199999998</v>
      </c>
    </row>
    <row r="433" spans="1:12" x14ac:dyDescent="0.2">
      <c r="C433" s="61">
        <v>0.57499999999999996</v>
      </c>
      <c r="D433" s="62">
        <v>26.513000000000002</v>
      </c>
      <c r="E433" s="63">
        <v>-30.69</v>
      </c>
      <c r="F433" s="63">
        <v>39.35</v>
      </c>
      <c r="G433" s="64">
        <f t="shared" si="12"/>
        <v>-84.925156000000001</v>
      </c>
      <c r="H433" s="64">
        <f t="shared" si="13"/>
        <v>385.88970999999998</v>
      </c>
    </row>
    <row r="434" spans="1:12" x14ac:dyDescent="0.2">
      <c r="C434" s="61">
        <v>0.57499999999999996</v>
      </c>
      <c r="D434" s="62">
        <v>27.298999999999999</v>
      </c>
      <c r="E434" s="63">
        <v>-31.14</v>
      </c>
      <c r="F434" s="63">
        <v>39.53</v>
      </c>
      <c r="G434" s="64">
        <f t="shared" si="12"/>
        <v>-82.277373999999995</v>
      </c>
      <c r="H434" s="64">
        <f t="shared" si="13"/>
        <v>387.654898</v>
      </c>
    </row>
    <row r="435" spans="1:12" x14ac:dyDescent="0.2">
      <c r="C435" s="61">
        <v>0.57499999999999996</v>
      </c>
      <c r="D435" s="62">
        <v>27.657</v>
      </c>
      <c r="E435" s="63">
        <v>-30.8</v>
      </c>
      <c r="F435" s="63">
        <v>39.729999999999997</v>
      </c>
      <c r="G435" s="64">
        <f t="shared" si="12"/>
        <v>-87.572937999999965</v>
      </c>
      <c r="H435" s="64">
        <f t="shared" si="13"/>
        <v>389.61621799999995</v>
      </c>
    </row>
    <row r="436" spans="1:12" s="8" customFormat="1" x14ac:dyDescent="0.2">
      <c r="A436" s="7" t="s">
        <v>10</v>
      </c>
      <c r="B436" s="59" t="s">
        <v>13</v>
      </c>
      <c r="C436" s="3" t="s">
        <v>3</v>
      </c>
      <c r="D436" s="46" t="s">
        <v>4</v>
      </c>
      <c r="E436" s="3" t="s">
        <v>2</v>
      </c>
      <c r="F436" s="3" t="s">
        <v>0</v>
      </c>
      <c r="G436" s="12" t="s">
        <v>22</v>
      </c>
      <c r="H436" s="12" t="s">
        <v>23</v>
      </c>
      <c r="K436" s="26"/>
      <c r="L436" s="26"/>
    </row>
    <row r="437" spans="1:12" s="5" customFormat="1" x14ac:dyDescent="0.2">
      <c r="A437" s="72" t="s">
        <v>11</v>
      </c>
      <c r="B437" s="73" t="s">
        <v>12</v>
      </c>
      <c r="C437" s="74" t="s">
        <v>5</v>
      </c>
      <c r="D437" s="75" t="s">
        <v>6</v>
      </c>
      <c r="E437" s="74" t="s">
        <v>7</v>
      </c>
      <c r="F437" s="74" t="s">
        <v>8</v>
      </c>
      <c r="G437" s="76" t="s">
        <v>24</v>
      </c>
      <c r="H437" s="76" t="s">
        <v>24</v>
      </c>
      <c r="K437" s="27"/>
      <c r="L437" s="27"/>
    </row>
    <row r="438" spans="1:12" x14ac:dyDescent="0.2">
      <c r="A438" s="63">
        <v>12</v>
      </c>
      <c r="B438" s="63">
        <v>-6</v>
      </c>
      <c r="C438" s="61">
        <v>0.5756944444444444</v>
      </c>
      <c r="D438" s="62">
        <v>12.101000000000001</v>
      </c>
      <c r="E438" s="63">
        <v>-26.26</v>
      </c>
      <c r="F438" s="63">
        <v>39.729999999999997</v>
      </c>
      <c r="G438" s="64">
        <f t="shared" si="12"/>
        <v>-132.09490199999993</v>
      </c>
      <c r="H438" s="64">
        <f t="shared" si="13"/>
        <v>389.61621799999995</v>
      </c>
      <c r="I438" s="64">
        <f>AVERAGE(G438:G449)-$J$6</f>
        <v>-155.89355888</v>
      </c>
      <c r="J438" s="64">
        <f>AVERAGE(H438:H449)-$K$6</f>
        <v>46.820228717948737</v>
      </c>
      <c r="K438" s="62">
        <f>I438/($E$8*A438^2)</f>
        <v>-0.30072059969135806</v>
      </c>
      <c r="L438" s="71">
        <f>J438/($E$8*A438^2)</f>
        <v>9.0316799224438152E-2</v>
      </c>
    </row>
    <row r="439" spans="1:12" x14ac:dyDescent="0.2">
      <c r="C439" s="67">
        <v>0.5756944444444444</v>
      </c>
      <c r="D439" s="68">
        <v>12.5</v>
      </c>
      <c r="E439" s="69">
        <v>-26.15</v>
      </c>
      <c r="F439" s="69">
        <v>40.299999999999997</v>
      </c>
      <c r="G439" s="70">
        <f t="shared" si="12"/>
        <v>-138.76338999999999</v>
      </c>
      <c r="H439" s="70">
        <f t="shared" si="13"/>
        <v>395.20597999999995</v>
      </c>
    </row>
    <row r="440" spans="1:12" x14ac:dyDescent="0.2">
      <c r="C440" s="61">
        <v>0.5756944444444444</v>
      </c>
      <c r="D440" s="62">
        <v>12.898999999999999</v>
      </c>
      <c r="E440" s="63">
        <v>-26.13</v>
      </c>
      <c r="F440" s="63">
        <v>40.590000000000003</v>
      </c>
      <c r="G440" s="64">
        <f t="shared" si="12"/>
        <v>-141.80343600000003</v>
      </c>
      <c r="H440" s="64">
        <f t="shared" si="13"/>
        <v>398.04989399999999</v>
      </c>
    </row>
    <row r="441" spans="1:12" x14ac:dyDescent="0.2">
      <c r="C441" s="61">
        <v>0.5756944444444444</v>
      </c>
      <c r="D441" s="62">
        <v>13.282999999999999</v>
      </c>
      <c r="E441" s="63">
        <v>-26.44</v>
      </c>
      <c r="F441" s="63">
        <v>40.49</v>
      </c>
      <c r="G441" s="64">
        <f t="shared" si="12"/>
        <v>-137.78272999999999</v>
      </c>
      <c r="H441" s="64">
        <f t="shared" si="13"/>
        <v>397.06923399999999</v>
      </c>
    </row>
    <row r="442" spans="1:12" x14ac:dyDescent="0.2">
      <c r="C442" s="61">
        <v>0.5756944444444444</v>
      </c>
      <c r="D442" s="62">
        <v>14.63</v>
      </c>
      <c r="E442" s="63">
        <v>-26.53</v>
      </c>
      <c r="F442" s="63">
        <v>40.369999999999997</v>
      </c>
      <c r="G442" s="64">
        <f t="shared" si="12"/>
        <v>-135.72334399999997</v>
      </c>
      <c r="H442" s="64">
        <f t="shared" si="13"/>
        <v>395.89244199999996</v>
      </c>
    </row>
    <row r="443" spans="1:12" x14ac:dyDescent="0.2">
      <c r="C443" s="61">
        <v>0.5756944444444444</v>
      </c>
      <c r="D443" s="62">
        <v>15.606999999999999</v>
      </c>
      <c r="E443" s="63">
        <v>-26.74</v>
      </c>
      <c r="F443" s="63">
        <v>40.49</v>
      </c>
      <c r="G443" s="64">
        <f t="shared" si="12"/>
        <v>-134.84075000000004</v>
      </c>
      <c r="H443" s="64">
        <f t="shared" si="13"/>
        <v>397.06923399999999</v>
      </c>
    </row>
    <row r="444" spans="1:12" x14ac:dyDescent="0.2">
      <c r="C444" s="61">
        <v>0.5756944444444444</v>
      </c>
      <c r="D444" s="62">
        <v>16.329999999999998</v>
      </c>
      <c r="E444" s="63">
        <v>-26.22</v>
      </c>
      <c r="F444" s="63">
        <v>40.270000000000003</v>
      </c>
      <c r="G444" s="64">
        <f t="shared" si="12"/>
        <v>-137.78273000000004</v>
      </c>
      <c r="H444" s="64">
        <f t="shared" si="13"/>
        <v>394.91178200000002</v>
      </c>
    </row>
    <row r="445" spans="1:12" x14ac:dyDescent="0.2">
      <c r="C445" s="61">
        <v>0.5756944444444444</v>
      </c>
      <c r="D445" s="62">
        <v>16.433</v>
      </c>
      <c r="E445" s="63">
        <v>-26.35</v>
      </c>
      <c r="F445" s="63">
        <v>40.06</v>
      </c>
      <c r="G445" s="64">
        <f t="shared" si="12"/>
        <v>-134.448486</v>
      </c>
      <c r="H445" s="64">
        <f t="shared" si="13"/>
        <v>392.852396</v>
      </c>
    </row>
    <row r="446" spans="1:12" x14ac:dyDescent="0.2">
      <c r="C446" s="61">
        <v>0.5756944444444444</v>
      </c>
      <c r="D446" s="62">
        <v>17.209</v>
      </c>
      <c r="E446" s="63">
        <v>-27.18</v>
      </c>
      <c r="F446" s="63">
        <v>40.1</v>
      </c>
      <c r="G446" s="64">
        <f t="shared" si="12"/>
        <v>-126.70127200000002</v>
      </c>
      <c r="H446" s="64">
        <f t="shared" si="13"/>
        <v>393.24466000000001</v>
      </c>
    </row>
    <row r="447" spans="1:12" x14ac:dyDescent="0.2">
      <c r="C447" s="61">
        <v>0.5756944444444444</v>
      </c>
      <c r="D447" s="62">
        <v>17.576000000000001</v>
      </c>
      <c r="E447" s="63">
        <v>-27.31</v>
      </c>
      <c r="F447" s="63">
        <v>40.64</v>
      </c>
      <c r="G447" s="64">
        <f t="shared" si="12"/>
        <v>-130.72197800000001</v>
      </c>
      <c r="H447" s="64">
        <f t="shared" si="13"/>
        <v>398.54022399999997</v>
      </c>
    </row>
    <row r="448" spans="1:12" x14ac:dyDescent="0.2">
      <c r="C448" s="61">
        <v>0.5756944444444444</v>
      </c>
      <c r="D448" s="62">
        <v>18.2</v>
      </c>
      <c r="E448" s="63">
        <v>-27.17</v>
      </c>
      <c r="F448" s="63">
        <v>40.56</v>
      </c>
      <c r="G448" s="64">
        <f t="shared" si="12"/>
        <v>-131.310374</v>
      </c>
      <c r="H448" s="64">
        <f t="shared" si="13"/>
        <v>397.755696</v>
      </c>
    </row>
    <row r="449" spans="1:12" x14ac:dyDescent="0.2">
      <c r="C449" s="61">
        <v>0.5756944444444444</v>
      </c>
      <c r="D449" s="62">
        <v>18.411000000000001</v>
      </c>
      <c r="E449" s="63">
        <v>-27.28</v>
      </c>
      <c r="F449" s="63">
        <v>40.08</v>
      </c>
      <c r="G449" s="64">
        <f t="shared" si="12"/>
        <v>-125.52447999999997</v>
      </c>
      <c r="H449" s="64">
        <f t="shared" si="13"/>
        <v>393.04852799999998</v>
      </c>
    </row>
    <row r="450" spans="1:12" s="8" customFormat="1" x14ac:dyDescent="0.2">
      <c r="A450" s="7" t="s">
        <v>10</v>
      </c>
      <c r="B450" s="59" t="s">
        <v>13</v>
      </c>
      <c r="C450" s="3" t="s">
        <v>3</v>
      </c>
      <c r="D450" s="46" t="s">
        <v>4</v>
      </c>
      <c r="E450" s="3" t="s">
        <v>2</v>
      </c>
      <c r="F450" s="3" t="s">
        <v>0</v>
      </c>
      <c r="G450" s="12" t="s">
        <v>22</v>
      </c>
      <c r="H450" s="12" t="s">
        <v>23</v>
      </c>
      <c r="K450" s="26"/>
      <c r="L450" s="26"/>
    </row>
    <row r="451" spans="1:12" s="5" customFormat="1" x14ac:dyDescent="0.2">
      <c r="A451" s="72" t="s">
        <v>11</v>
      </c>
      <c r="B451" s="73" t="s">
        <v>12</v>
      </c>
      <c r="C451" s="74" t="s">
        <v>5</v>
      </c>
      <c r="D451" s="75" t="s">
        <v>6</v>
      </c>
      <c r="E451" s="74" t="s">
        <v>7</v>
      </c>
      <c r="F451" s="74" t="s">
        <v>8</v>
      </c>
      <c r="G451" s="76" t="s">
        <v>24</v>
      </c>
      <c r="H451" s="76" t="s">
        <v>24</v>
      </c>
      <c r="K451" s="27"/>
      <c r="L451" s="27"/>
    </row>
    <row r="452" spans="1:12" x14ac:dyDescent="0.2">
      <c r="A452" s="63">
        <v>12</v>
      </c>
      <c r="B452" s="63">
        <v>-8</v>
      </c>
      <c r="C452" s="61">
        <v>0.5756944444444444</v>
      </c>
      <c r="D452" s="62">
        <v>52.976999999999997</v>
      </c>
      <c r="E452" s="63">
        <v>-23.48</v>
      </c>
      <c r="F452" s="63">
        <v>41.54</v>
      </c>
      <c r="G452" s="64">
        <f t="shared" ref="G452:G514" si="14">(-E452-F452)*$C$3</f>
        <v>-177.10719599999999</v>
      </c>
      <c r="H452" s="64">
        <f t="shared" ref="H452:H514" si="15">F452*$C$3</f>
        <v>407.36616399999997</v>
      </c>
      <c r="I452" s="64">
        <f>AVERAGE(G452:G463)-$J$6</f>
        <v>-213.45830087999997</v>
      </c>
      <c r="J452" s="64">
        <f>AVERAGE(H452:H463)-$K$6</f>
        <v>67.316022717948613</v>
      </c>
      <c r="K452" s="62">
        <f>I452/($E$8*A452^2)</f>
        <v>-0.41176369768518511</v>
      </c>
      <c r="L452" s="71">
        <f>J452/($E$8*A452^2)</f>
        <v>0.12985343888493175</v>
      </c>
    </row>
    <row r="453" spans="1:12" x14ac:dyDescent="0.2">
      <c r="A453" s="63"/>
      <c r="B453" s="63"/>
      <c r="C453" s="61">
        <v>0.5756944444444444</v>
      </c>
      <c r="D453" s="62">
        <v>53.771000000000001</v>
      </c>
      <c r="E453" s="63">
        <v>-22.15</v>
      </c>
      <c r="F453" s="63">
        <v>42.08</v>
      </c>
      <c r="G453" s="64">
        <f t="shared" si="14"/>
        <v>-195.445538</v>
      </c>
      <c r="H453" s="64">
        <f t="shared" si="15"/>
        <v>412.66172799999998</v>
      </c>
      <c r="I453" s="63"/>
      <c r="J453" s="63"/>
      <c r="K453" s="62"/>
      <c r="L453" s="62"/>
    </row>
    <row r="454" spans="1:12" x14ac:dyDescent="0.2">
      <c r="C454" s="67">
        <v>0.5756944444444444</v>
      </c>
      <c r="D454" s="68">
        <v>54.168999999999997</v>
      </c>
      <c r="E454" s="69">
        <v>-22.8</v>
      </c>
      <c r="F454" s="69">
        <v>42.54</v>
      </c>
      <c r="G454" s="70">
        <f t="shared" si="14"/>
        <v>-193.58228399999999</v>
      </c>
      <c r="H454" s="70">
        <f t="shared" si="15"/>
        <v>417.17276399999997</v>
      </c>
    </row>
    <row r="455" spans="1:12" x14ac:dyDescent="0.2">
      <c r="C455" s="61">
        <v>0.5756944444444444</v>
      </c>
      <c r="D455" s="62">
        <v>54.561</v>
      </c>
      <c r="E455" s="63">
        <v>-22.89</v>
      </c>
      <c r="F455" s="63">
        <v>42.68</v>
      </c>
      <c r="G455" s="64">
        <f t="shared" si="14"/>
        <v>-194.07261399999999</v>
      </c>
      <c r="H455" s="64">
        <f t="shared" si="15"/>
        <v>418.54568799999998</v>
      </c>
    </row>
    <row r="456" spans="1:12" x14ac:dyDescent="0.2">
      <c r="C456" s="61">
        <v>0.5756944444444444</v>
      </c>
      <c r="D456" s="62">
        <v>54.951999999999998</v>
      </c>
      <c r="E456" s="63">
        <v>-22.57</v>
      </c>
      <c r="F456" s="63">
        <v>42.52</v>
      </c>
      <c r="G456" s="64">
        <f t="shared" si="14"/>
        <v>-195.64167</v>
      </c>
      <c r="H456" s="64">
        <f t="shared" si="15"/>
        <v>416.976632</v>
      </c>
    </row>
    <row r="457" spans="1:12" x14ac:dyDescent="0.2">
      <c r="C457" s="61">
        <v>0.5756944444444444</v>
      </c>
      <c r="D457" s="62">
        <v>55.738</v>
      </c>
      <c r="E457" s="63">
        <v>-23.14</v>
      </c>
      <c r="F457" s="63">
        <v>42.74</v>
      </c>
      <c r="G457" s="64">
        <f t="shared" si="14"/>
        <v>-192.20936</v>
      </c>
      <c r="H457" s="64">
        <f t="shared" si="15"/>
        <v>419.13408399999997</v>
      </c>
    </row>
    <row r="458" spans="1:12" x14ac:dyDescent="0.2">
      <c r="C458" s="61">
        <v>0.5756944444444444</v>
      </c>
      <c r="D458" s="62">
        <v>56.94</v>
      </c>
      <c r="E458" s="63">
        <v>-22.98</v>
      </c>
      <c r="F458" s="63">
        <v>42.58</v>
      </c>
      <c r="G458" s="64">
        <f t="shared" si="14"/>
        <v>-192.20935999999998</v>
      </c>
      <c r="H458" s="64">
        <f t="shared" si="15"/>
        <v>417.56502799999998</v>
      </c>
    </row>
    <row r="459" spans="1:12" x14ac:dyDescent="0.2">
      <c r="C459" s="61">
        <v>0.5756944444444444</v>
      </c>
      <c r="D459" s="62">
        <v>56.511000000000003</v>
      </c>
      <c r="E459" s="63">
        <v>-23.3</v>
      </c>
      <c r="F459" s="63">
        <v>42.32</v>
      </c>
      <c r="G459" s="64">
        <f t="shared" si="14"/>
        <v>-186.52153199999998</v>
      </c>
      <c r="H459" s="64">
        <f t="shared" si="15"/>
        <v>415.01531199999999</v>
      </c>
    </row>
    <row r="460" spans="1:12" x14ac:dyDescent="0.2">
      <c r="C460" s="61">
        <v>0.5756944444444444</v>
      </c>
      <c r="D460" s="62">
        <v>58.8</v>
      </c>
      <c r="E460" s="63">
        <v>-22.57</v>
      </c>
      <c r="F460" s="63">
        <v>43.04</v>
      </c>
      <c r="G460" s="64">
        <f t="shared" si="14"/>
        <v>-200.74110199999998</v>
      </c>
      <c r="H460" s="64">
        <f t="shared" si="15"/>
        <v>422.07606399999997</v>
      </c>
    </row>
    <row r="461" spans="1:12" x14ac:dyDescent="0.2">
      <c r="C461" s="61">
        <v>0.5756944444444444</v>
      </c>
      <c r="D461" s="62">
        <v>58.845999999999997</v>
      </c>
      <c r="E461" s="63">
        <v>-22.35</v>
      </c>
      <c r="F461" s="63">
        <v>42.96</v>
      </c>
      <c r="G461" s="64">
        <f t="shared" si="14"/>
        <v>-202.114026</v>
      </c>
      <c r="H461" s="64">
        <f t="shared" si="15"/>
        <v>421.29153600000001</v>
      </c>
    </row>
    <row r="462" spans="1:12" x14ac:dyDescent="0.2">
      <c r="C462" s="61">
        <v>0.5756944444444444</v>
      </c>
      <c r="D462" s="62">
        <v>59.273000000000003</v>
      </c>
      <c r="E462" s="63">
        <v>-22.92</v>
      </c>
      <c r="F462" s="63">
        <v>42.05</v>
      </c>
      <c r="G462" s="64">
        <f t="shared" si="14"/>
        <v>-187.60025799999994</v>
      </c>
      <c r="H462" s="64">
        <f t="shared" si="15"/>
        <v>412.36752999999993</v>
      </c>
    </row>
    <row r="463" spans="1:12" x14ac:dyDescent="0.2">
      <c r="C463" s="61">
        <v>0.5756944444444444</v>
      </c>
      <c r="D463" s="62">
        <v>59.69</v>
      </c>
      <c r="E463" s="63">
        <v>-23.25</v>
      </c>
      <c r="F463" s="63">
        <v>41.71</v>
      </c>
      <c r="G463" s="64">
        <f t="shared" si="14"/>
        <v>-181.02983599999999</v>
      </c>
      <c r="H463" s="64">
        <f t="shared" si="15"/>
        <v>409.03328599999998</v>
      </c>
    </row>
    <row r="464" spans="1:12" x14ac:dyDescent="0.2">
      <c r="C464" s="61">
        <v>0.57638888888888895</v>
      </c>
      <c r="D464" s="62">
        <v>0.71</v>
      </c>
      <c r="E464" s="63">
        <v>-23.77</v>
      </c>
      <c r="F464" s="63">
        <v>41.82</v>
      </c>
      <c r="G464" s="64">
        <f t="shared" si="14"/>
        <v>-177.00913</v>
      </c>
      <c r="H464" s="64">
        <f t="shared" si="15"/>
        <v>410.11201199999999</v>
      </c>
    </row>
    <row r="465" spans="1:12" x14ac:dyDescent="0.2">
      <c r="C465" s="61">
        <v>0.57638888888888895</v>
      </c>
      <c r="D465" s="62">
        <v>0.84099999999999997</v>
      </c>
      <c r="E465" s="63">
        <v>-23.09</v>
      </c>
      <c r="F465" s="63">
        <v>42.23</v>
      </c>
      <c r="G465" s="64">
        <f t="shared" si="14"/>
        <v>-187.69832399999996</v>
      </c>
      <c r="H465" s="64">
        <f t="shared" si="15"/>
        <v>414.13271799999995</v>
      </c>
    </row>
    <row r="466" spans="1:12" s="8" customFormat="1" x14ac:dyDescent="0.2">
      <c r="A466" s="7" t="s">
        <v>10</v>
      </c>
      <c r="B466" s="59" t="s">
        <v>13</v>
      </c>
      <c r="C466" s="3" t="s">
        <v>3</v>
      </c>
      <c r="D466" s="46" t="s">
        <v>4</v>
      </c>
      <c r="E466" s="3" t="s">
        <v>2</v>
      </c>
      <c r="F466" s="3" t="s">
        <v>0</v>
      </c>
      <c r="G466" s="12" t="s">
        <v>22</v>
      </c>
      <c r="H466" s="12" t="s">
        <v>23</v>
      </c>
      <c r="K466" s="26"/>
      <c r="L466" s="26"/>
    </row>
    <row r="467" spans="1:12" s="5" customFormat="1" x14ac:dyDescent="0.2">
      <c r="A467" s="72" t="s">
        <v>11</v>
      </c>
      <c r="B467" s="73" t="s">
        <v>12</v>
      </c>
      <c r="C467" s="74" t="s">
        <v>5</v>
      </c>
      <c r="D467" s="75" t="s">
        <v>6</v>
      </c>
      <c r="E467" s="74" t="s">
        <v>7</v>
      </c>
      <c r="F467" s="74" t="s">
        <v>8</v>
      </c>
      <c r="G467" s="76" t="s">
        <v>24</v>
      </c>
      <c r="H467" s="76" t="s">
        <v>24</v>
      </c>
      <c r="K467" s="27"/>
      <c r="L467" s="27"/>
    </row>
    <row r="468" spans="1:12" x14ac:dyDescent="0.2">
      <c r="A468" s="63">
        <v>12</v>
      </c>
      <c r="B468" s="63">
        <v>-10</v>
      </c>
      <c r="C468" s="61">
        <v>0.57638888888888895</v>
      </c>
      <c r="D468" s="62">
        <v>41.735999999999997</v>
      </c>
      <c r="E468" s="63">
        <v>-19.98</v>
      </c>
      <c r="F468" s="63">
        <v>43.72</v>
      </c>
      <c r="G468" s="70">
        <f t="shared" si="14"/>
        <v>-232.80868399999997</v>
      </c>
      <c r="H468" s="64">
        <f t="shared" si="15"/>
        <v>428.74455199999994</v>
      </c>
      <c r="I468" s="64">
        <f>AVERAGE(G468:G479)-$J$6</f>
        <v>-255.20990037999997</v>
      </c>
      <c r="J468" s="64">
        <f>AVERAGE(H468:H479)-$K$6</f>
        <v>80.661170884615387</v>
      </c>
      <c r="K468" s="62">
        <f>I468/($E$8*A468^2)</f>
        <v>-0.49230304857253082</v>
      </c>
      <c r="L468" s="71">
        <f>J468/($E$8*A468^2)</f>
        <v>0.15559639445334758</v>
      </c>
    </row>
    <row r="469" spans="1:12" x14ac:dyDescent="0.2">
      <c r="C469" s="67">
        <v>0.57638888888888895</v>
      </c>
      <c r="D469" s="68">
        <v>42.514000000000003</v>
      </c>
      <c r="E469" s="69">
        <v>-19.98</v>
      </c>
      <c r="F469" s="69">
        <v>43.78</v>
      </c>
      <c r="G469" s="70">
        <f t="shared" si="14"/>
        <v>-233.39707999999999</v>
      </c>
      <c r="H469" s="70">
        <f t="shared" si="15"/>
        <v>429.33294799999999</v>
      </c>
    </row>
    <row r="470" spans="1:12" x14ac:dyDescent="0.2">
      <c r="C470" s="61">
        <v>0.57638888888888895</v>
      </c>
      <c r="D470" s="62">
        <v>42.869</v>
      </c>
      <c r="E470" s="63">
        <v>-20.100000000000001</v>
      </c>
      <c r="F470" s="63">
        <v>43.67</v>
      </c>
      <c r="G470" s="64">
        <f t="shared" si="14"/>
        <v>-231.14156199999999</v>
      </c>
      <c r="H470" s="64">
        <f t="shared" si="15"/>
        <v>428.25422199999997</v>
      </c>
    </row>
    <row r="471" spans="1:12" x14ac:dyDescent="0.2">
      <c r="C471" s="61">
        <v>0.57638888888888895</v>
      </c>
      <c r="D471" s="62">
        <v>43.295999999999999</v>
      </c>
      <c r="E471" s="63">
        <v>-19.66</v>
      </c>
      <c r="F471" s="63">
        <v>43.69</v>
      </c>
      <c r="G471" s="64">
        <f t="shared" si="14"/>
        <v>-235.65259799999995</v>
      </c>
      <c r="H471" s="64">
        <f t="shared" si="15"/>
        <v>428.45035399999995</v>
      </c>
    </row>
    <row r="472" spans="1:12" x14ac:dyDescent="0.2">
      <c r="C472" s="61">
        <v>0.57638888888888895</v>
      </c>
      <c r="D472" s="62">
        <v>43.697000000000003</v>
      </c>
      <c r="E472" s="63">
        <v>-19.940000000000001</v>
      </c>
      <c r="F472" s="63">
        <v>43.55</v>
      </c>
      <c r="G472" s="64">
        <f t="shared" si="14"/>
        <v>-231.53382599999995</v>
      </c>
      <c r="H472" s="64">
        <f t="shared" si="15"/>
        <v>427.07742999999994</v>
      </c>
    </row>
    <row r="473" spans="1:12" x14ac:dyDescent="0.2">
      <c r="C473" s="61">
        <v>0.57638888888888895</v>
      </c>
      <c r="D473" s="62">
        <v>44.502000000000002</v>
      </c>
      <c r="E473" s="63">
        <v>-20.27</v>
      </c>
      <c r="F473" s="63">
        <v>43.92</v>
      </c>
      <c r="G473" s="64">
        <f t="shared" si="14"/>
        <v>-231.92609000000002</v>
      </c>
      <c r="H473" s="64">
        <f t="shared" si="15"/>
        <v>430.705872</v>
      </c>
    </row>
    <row r="474" spans="1:12" x14ac:dyDescent="0.2">
      <c r="C474" s="61">
        <v>0.57638888888888895</v>
      </c>
      <c r="D474" s="62">
        <v>44.837000000000003</v>
      </c>
      <c r="E474" s="63">
        <v>-19.899999999999999</v>
      </c>
      <c r="F474" s="63">
        <v>43.8</v>
      </c>
      <c r="G474" s="64">
        <f t="shared" si="14"/>
        <v>-234.37773999999999</v>
      </c>
      <c r="H474" s="64">
        <f t="shared" si="15"/>
        <v>429.52907999999996</v>
      </c>
    </row>
    <row r="475" spans="1:12" x14ac:dyDescent="0.2">
      <c r="C475" s="61">
        <v>0.57638888888888895</v>
      </c>
      <c r="D475" s="62">
        <v>45.265000000000001</v>
      </c>
      <c r="E475" s="63">
        <v>-19.47</v>
      </c>
      <c r="F475" s="63">
        <v>44.08</v>
      </c>
      <c r="G475" s="64">
        <f t="shared" si="14"/>
        <v>-241.34042599999998</v>
      </c>
      <c r="H475" s="64">
        <f t="shared" si="15"/>
        <v>432.27492799999999</v>
      </c>
    </row>
    <row r="476" spans="1:12" x14ac:dyDescent="0.2">
      <c r="C476" s="61">
        <v>0.57638888888888895</v>
      </c>
      <c r="D476" s="62">
        <v>46.844999999999999</v>
      </c>
      <c r="E476" s="63">
        <v>-20.46</v>
      </c>
      <c r="F476" s="63">
        <v>43.29</v>
      </c>
      <c r="G476" s="64">
        <f t="shared" si="14"/>
        <v>-223.88467799999998</v>
      </c>
      <c r="H476" s="64">
        <f t="shared" si="15"/>
        <v>424.52771399999995</v>
      </c>
    </row>
    <row r="477" spans="1:12" x14ac:dyDescent="0.2">
      <c r="C477" s="61">
        <v>0.57638888888888895</v>
      </c>
      <c r="D477" s="62">
        <v>47.225999999999999</v>
      </c>
      <c r="E477" s="63">
        <v>-20.46</v>
      </c>
      <c r="F477" s="63">
        <v>43.63</v>
      </c>
      <c r="G477" s="64">
        <f t="shared" si="14"/>
        <v>-227.21892199999999</v>
      </c>
      <c r="H477" s="64">
        <f t="shared" si="15"/>
        <v>427.86195800000002</v>
      </c>
    </row>
    <row r="478" spans="1:12" x14ac:dyDescent="0.2">
      <c r="C478" s="61">
        <v>0.57638888888888895</v>
      </c>
      <c r="D478" s="62">
        <v>48.15</v>
      </c>
      <c r="E478" s="63">
        <v>-19.760000000000002</v>
      </c>
      <c r="F478" s="63">
        <v>43.78</v>
      </c>
      <c r="G478" s="64">
        <f t="shared" si="14"/>
        <v>-235.55453199999999</v>
      </c>
      <c r="H478" s="64">
        <f t="shared" si="15"/>
        <v>429.33294799999999</v>
      </c>
    </row>
    <row r="479" spans="1:12" x14ac:dyDescent="0.2">
      <c r="C479" s="61">
        <v>0.57638888888888895</v>
      </c>
      <c r="D479" s="62">
        <v>48.372</v>
      </c>
      <c r="E479" s="63">
        <v>-19.66</v>
      </c>
      <c r="F479" s="63">
        <v>44.18</v>
      </c>
      <c r="G479" s="64">
        <f t="shared" si="14"/>
        <v>-240.457832</v>
      </c>
      <c r="H479" s="64">
        <f t="shared" si="15"/>
        <v>433.25558799999999</v>
      </c>
    </row>
    <row r="480" spans="1:12" x14ac:dyDescent="0.2">
      <c r="C480" s="61">
        <v>0.57638888888888895</v>
      </c>
      <c r="D480" s="62">
        <v>48.8</v>
      </c>
      <c r="E480" s="63">
        <v>-19.79</v>
      </c>
      <c r="F480" s="63">
        <v>43.95</v>
      </c>
      <c r="G480" s="64">
        <f t="shared" si="14"/>
        <v>-236.92745600000003</v>
      </c>
      <c r="H480" s="64">
        <f t="shared" si="15"/>
        <v>431.00006999999999</v>
      </c>
    </row>
    <row r="481" spans="1:12" s="8" customFormat="1" x14ac:dyDescent="0.2">
      <c r="A481" s="7" t="s">
        <v>10</v>
      </c>
      <c r="B481" s="59" t="s">
        <v>13</v>
      </c>
      <c r="C481" s="3" t="s">
        <v>3</v>
      </c>
      <c r="D481" s="46" t="s">
        <v>4</v>
      </c>
      <c r="E481" s="3" t="s">
        <v>2</v>
      </c>
      <c r="F481" s="3" t="s">
        <v>0</v>
      </c>
      <c r="G481" s="12" t="s">
        <v>22</v>
      </c>
      <c r="H481" s="12" t="s">
        <v>23</v>
      </c>
      <c r="K481" s="26"/>
      <c r="L481" s="26"/>
    </row>
    <row r="482" spans="1:12" s="5" customFormat="1" x14ac:dyDescent="0.2">
      <c r="A482" s="72" t="s">
        <v>11</v>
      </c>
      <c r="B482" s="73" t="s">
        <v>12</v>
      </c>
      <c r="C482" s="74" t="s">
        <v>5</v>
      </c>
      <c r="D482" s="75" t="s">
        <v>6</v>
      </c>
      <c r="E482" s="74" t="s">
        <v>7</v>
      </c>
      <c r="F482" s="74" t="s">
        <v>8</v>
      </c>
      <c r="G482" s="76" t="s">
        <v>24</v>
      </c>
      <c r="H482" s="76" t="s">
        <v>24</v>
      </c>
      <c r="K482" s="27"/>
      <c r="L482" s="27"/>
    </row>
    <row r="483" spans="1:12" x14ac:dyDescent="0.2">
      <c r="A483" s="63">
        <v>12</v>
      </c>
      <c r="B483" s="63">
        <v>-12</v>
      </c>
      <c r="C483" s="61">
        <v>0.57708333333333328</v>
      </c>
      <c r="D483" s="62">
        <v>23.355</v>
      </c>
      <c r="E483" s="63">
        <v>-16.97</v>
      </c>
      <c r="F483" s="63">
        <v>46.46</v>
      </c>
      <c r="G483" s="64">
        <f t="shared" si="14"/>
        <v>-289.19663400000002</v>
      </c>
      <c r="H483" s="64">
        <f t="shared" si="15"/>
        <v>455.61463599999996</v>
      </c>
      <c r="I483" s="64">
        <f>AVERAGE(G483:G494)-$J$6</f>
        <v>-313.82067971333339</v>
      </c>
      <c r="J483" s="64">
        <f>AVERAGE(H483:H494)-$K$6</f>
        <v>111.44572271794863</v>
      </c>
      <c r="K483" s="62">
        <f>I483/($E$8*A483^2)</f>
        <v>-0.60536396549639926</v>
      </c>
      <c r="L483" s="71">
        <f>J483/($E$8*A483^2)</f>
        <v>0.21498017499604288</v>
      </c>
    </row>
    <row r="484" spans="1:12" x14ac:dyDescent="0.2">
      <c r="C484" s="67">
        <v>0.57708333333333328</v>
      </c>
      <c r="D484" s="68">
        <v>23.785</v>
      </c>
      <c r="E484" s="69">
        <v>-16.440000000000001</v>
      </c>
      <c r="F484" s="69">
        <v>46.79</v>
      </c>
      <c r="G484" s="70">
        <f t="shared" si="14"/>
        <v>-297.63030999999995</v>
      </c>
      <c r="H484" s="70">
        <f t="shared" si="15"/>
        <v>458.85081399999996</v>
      </c>
    </row>
    <row r="485" spans="1:12" x14ac:dyDescent="0.2">
      <c r="C485" s="61">
        <v>0.57708333333333328</v>
      </c>
      <c r="D485" s="62">
        <v>24.565999999999999</v>
      </c>
      <c r="E485" s="63">
        <v>-16.920000000000002</v>
      </c>
      <c r="F485" s="63">
        <v>46.64</v>
      </c>
      <c r="G485" s="64">
        <f t="shared" si="14"/>
        <v>-291.45215199999996</v>
      </c>
      <c r="H485" s="64">
        <f t="shared" si="15"/>
        <v>457.37982399999999</v>
      </c>
    </row>
    <row r="486" spans="1:12" x14ac:dyDescent="0.2">
      <c r="C486" s="61">
        <v>0.57708333333333328</v>
      </c>
      <c r="D486" s="62">
        <v>24.965</v>
      </c>
      <c r="E486" s="63">
        <v>-17.309999999999999</v>
      </c>
      <c r="F486" s="63">
        <v>46.44</v>
      </c>
      <c r="G486" s="64">
        <f t="shared" si="14"/>
        <v>-285.66625799999997</v>
      </c>
      <c r="H486" s="64">
        <f t="shared" si="15"/>
        <v>455.41850399999998</v>
      </c>
    </row>
    <row r="487" spans="1:12" x14ac:dyDescent="0.2">
      <c r="C487" s="61">
        <v>0.57708333333333328</v>
      </c>
      <c r="D487" s="62">
        <v>25.321999999999999</v>
      </c>
      <c r="E487" s="63">
        <v>-17.579999999999998</v>
      </c>
      <c r="F487" s="63">
        <v>46.4</v>
      </c>
      <c r="G487" s="64">
        <f t="shared" si="14"/>
        <v>-282.62621200000001</v>
      </c>
      <c r="H487" s="64">
        <f t="shared" si="15"/>
        <v>455.02623999999997</v>
      </c>
    </row>
    <row r="488" spans="1:12" x14ac:dyDescent="0.2">
      <c r="C488" s="61">
        <v>0.57708333333333328</v>
      </c>
      <c r="D488" s="62">
        <v>26.106999999999999</v>
      </c>
      <c r="E488" s="63">
        <v>-17.04</v>
      </c>
      <c r="F488" s="63">
        <v>46.66</v>
      </c>
      <c r="G488" s="64">
        <f t="shared" si="14"/>
        <v>-290.47149199999996</v>
      </c>
      <c r="H488" s="64">
        <f t="shared" si="15"/>
        <v>457.57595599999996</v>
      </c>
    </row>
    <row r="489" spans="1:12" x14ac:dyDescent="0.2">
      <c r="C489" s="61">
        <v>0.57708333333333328</v>
      </c>
      <c r="D489" s="62">
        <v>26.533999999999999</v>
      </c>
      <c r="E489" s="63">
        <v>-16.8</v>
      </c>
      <c r="F489" s="63">
        <v>46.74</v>
      </c>
      <c r="G489" s="64">
        <f t="shared" si="14"/>
        <v>-293.60960399999999</v>
      </c>
      <c r="H489" s="64">
        <f t="shared" si="15"/>
        <v>458.36048399999999</v>
      </c>
    </row>
    <row r="490" spans="1:12" x14ac:dyDescent="0.2">
      <c r="C490" s="61">
        <v>0.57708333333333328</v>
      </c>
      <c r="D490" s="62">
        <v>26.946999999999999</v>
      </c>
      <c r="E490" s="63">
        <v>-16.75</v>
      </c>
      <c r="F490" s="63">
        <v>46.83</v>
      </c>
      <c r="G490" s="64">
        <f t="shared" si="14"/>
        <v>-294.98252799999995</v>
      </c>
      <c r="H490" s="64">
        <f t="shared" si="15"/>
        <v>459.24307799999997</v>
      </c>
    </row>
    <row r="491" spans="1:12" x14ac:dyDescent="0.2">
      <c r="C491" s="61">
        <v>0.57708333333333328</v>
      </c>
      <c r="D491" s="62">
        <v>27.33</v>
      </c>
      <c r="E491" s="63">
        <v>-16.8</v>
      </c>
      <c r="F491" s="63">
        <v>46.9</v>
      </c>
      <c r="G491" s="64">
        <f t="shared" si="14"/>
        <v>-295.17865999999998</v>
      </c>
      <c r="H491" s="64">
        <f t="shared" si="15"/>
        <v>459.92953999999997</v>
      </c>
    </row>
    <row r="492" spans="1:12" x14ac:dyDescent="0.2">
      <c r="C492" s="61">
        <v>0.57708333333333328</v>
      </c>
      <c r="D492" s="62">
        <v>28.92</v>
      </c>
      <c r="E492" s="63">
        <v>-17.46</v>
      </c>
      <c r="F492" s="63">
        <v>47.2</v>
      </c>
      <c r="G492" s="64">
        <f t="shared" si="14"/>
        <v>-291.64828399999999</v>
      </c>
      <c r="H492" s="64">
        <f t="shared" si="15"/>
        <v>462.87152000000003</v>
      </c>
    </row>
    <row r="493" spans="1:12" x14ac:dyDescent="0.2">
      <c r="C493" s="61">
        <v>0.57708333333333328</v>
      </c>
      <c r="D493" s="62">
        <v>29.687000000000001</v>
      </c>
      <c r="E493" s="63">
        <v>-17.46</v>
      </c>
      <c r="F493" s="63">
        <v>47.93</v>
      </c>
      <c r="G493" s="64">
        <f t="shared" si="14"/>
        <v>-298.80710199999999</v>
      </c>
      <c r="H493" s="64">
        <f t="shared" si="15"/>
        <v>470.03033799999997</v>
      </c>
    </row>
    <row r="494" spans="1:12" x14ac:dyDescent="0.2">
      <c r="C494" s="61">
        <v>0.57708333333333328</v>
      </c>
      <c r="D494" s="62">
        <v>30.74</v>
      </c>
      <c r="E494" s="63">
        <v>-18.059999999999999</v>
      </c>
      <c r="F494" s="63">
        <v>47.77</v>
      </c>
      <c r="G494" s="64">
        <f t="shared" si="14"/>
        <v>-291.35408600000005</v>
      </c>
      <c r="H494" s="64">
        <f t="shared" si="15"/>
        <v>468.46128199999998</v>
      </c>
    </row>
    <row r="495" spans="1:12" x14ac:dyDescent="0.2">
      <c r="C495" s="61">
        <v>0.57708333333333328</v>
      </c>
      <c r="D495" s="62">
        <v>30.481999999999999</v>
      </c>
      <c r="E495" s="63">
        <v>-18.18</v>
      </c>
      <c r="F495" s="63">
        <v>47.5</v>
      </c>
      <c r="G495" s="64">
        <f t="shared" si="14"/>
        <v>-287.52951200000001</v>
      </c>
      <c r="H495" s="64">
        <f t="shared" si="15"/>
        <v>465.81349999999998</v>
      </c>
    </row>
    <row r="496" spans="1:12" s="8" customFormat="1" x14ac:dyDescent="0.2">
      <c r="A496" s="7" t="s">
        <v>10</v>
      </c>
      <c r="B496" s="59" t="s">
        <v>13</v>
      </c>
      <c r="C496" s="3" t="s">
        <v>3</v>
      </c>
      <c r="D496" s="46" t="s">
        <v>4</v>
      </c>
      <c r="E496" s="3" t="s">
        <v>2</v>
      </c>
      <c r="F496" s="3" t="s">
        <v>0</v>
      </c>
      <c r="G496" s="12" t="s">
        <v>22</v>
      </c>
      <c r="H496" s="12" t="s">
        <v>23</v>
      </c>
      <c r="K496" s="26"/>
      <c r="L496" s="26"/>
    </row>
    <row r="497" spans="1:12" s="5" customFormat="1" x14ac:dyDescent="0.2">
      <c r="A497" s="72" t="s">
        <v>11</v>
      </c>
      <c r="B497" s="73" t="s">
        <v>12</v>
      </c>
      <c r="C497" s="74" t="s">
        <v>5</v>
      </c>
      <c r="D497" s="75" t="s">
        <v>6</v>
      </c>
      <c r="E497" s="74" t="s">
        <v>7</v>
      </c>
      <c r="F497" s="74" t="s">
        <v>8</v>
      </c>
      <c r="G497" s="76" t="s">
        <v>24</v>
      </c>
      <c r="H497" s="76" t="s">
        <v>24</v>
      </c>
      <c r="K497" s="27"/>
      <c r="L497" s="27"/>
    </row>
    <row r="498" spans="1:12" x14ac:dyDescent="0.2">
      <c r="A498" s="63">
        <v>12</v>
      </c>
      <c r="B498" s="63">
        <v>-14</v>
      </c>
      <c r="C498" s="61">
        <v>0.57777777777777783</v>
      </c>
      <c r="D498" s="62">
        <v>7.19</v>
      </c>
      <c r="E498" s="63">
        <v>-14.64</v>
      </c>
      <c r="F498" s="63">
        <v>49.12</v>
      </c>
      <c r="G498" s="64">
        <f t="shared" si="14"/>
        <v>-338.13156799999996</v>
      </c>
      <c r="H498" s="64">
        <f t="shared" si="15"/>
        <v>481.70019199999996</v>
      </c>
      <c r="I498" s="64">
        <f>AVERAGE(G498:G508)-$J$6</f>
        <v>-354.42371833454547</v>
      </c>
      <c r="J498" s="64">
        <f>AVERAGE(H498:H508)-$K$6</f>
        <v>133.35604447552447</v>
      </c>
      <c r="K498" s="62">
        <f>I498/($E$8*A498^2)</f>
        <v>-0.6836877282687992</v>
      </c>
      <c r="L498" s="71">
        <f>J498/($E$8*A498^2)</f>
        <v>0.25724545616420619</v>
      </c>
    </row>
    <row r="499" spans="1:12" x14ac:dyDescent="0.2">
      <c r="C499" s="67">
        <v>0.57777777777777783</v>
      </c>
      <c r="D499" s="68">
        <v>7.4219999999999997</v>
      </c>
      <c r="E499" s="69">
        <v>-14.99</v>
      </c>
      <c r="F499" s="69">
        <v>49.3</v>
      </c>
      <c r="G499" s="70">
        <f t="shared" si="14"/>
        <v>-336.46444599999995</v>
      </c>
      <c r="H499" s="70">
        <f t="shared" si="15"/>
        <v>483.46537999999993</v>
      </c>
    </row>
    <row r="500" spans="1:12" x14ac:dyDescent="0.2">
      <c r="C500" s="61">
        <v>0.57777777777777783</v>
      </c>
      <c r="D500" s="62">
        <v>8.2219999999999995</v>
      </c>
      <c r="E500" s="63">
        <v>-15.38</v>
      </c>
      <c r="F500" s="63">
        <v>49.47</v>
      </c>
      <c r="G500" s="64">
        <f t="shared" si="14"/>
        <v>-334.30699399999997</v>
      </c>
      <c r="H500" s="64">
        <f t="shared" si="15"/>
        <v>485.13250199999999</v>
      </c>
    </row>
    <row r="501" spans="1:12" x14ac:dyDescent="0.2">
      <c r="C501" s="61">
        <v>0.57777777777777783</v>
      </c>
      <c r="D501" s="62">
        <v>8.5850000000000009</v>
      </c>
      <c r="E501" s="63">
        <v>-15.03</v>
      </c>
      <c r="F501" s="63">
        <v>49.14</v>
      </c>
      <c r="G501" s="64">
        <f t="shared" si="14"/>
        <v>-334.50312599999995</v>
      </c>
      <c r="H501" s="64">
        <f t="shared" si="15"/>
        <v>481.89632399999999</v>
      </c>
    </row>
    <row r="502" spans="1:12" x14ac:dyDescent="0.2">
      <c r="C502" s="61">
        <v>0.57777777777777783</v>
      </c>
      <c r="D502" s="62">
        <v>9.7720000000000002</v>
      </c>
      <c r="E502" s="63">
        <v>-15.37</v>
      </c>
      <c r="F502" s="63">
        <v>49.3</v>
      </c>
      <c r="G502" s="64">
        <f t="shared" si="14"/>
        <v>-332.73793799999999</v>
      </c>
      <c r="H502" s="64">
        <f t="shared" si="15"/>
        <v>483.46537999999993</v>
      </c>
    </row>
    <row r="503" spans="1:12" x14ac:dyDescent="0.2">
      <c r="C503" s="61">
        <v>0.57777777777777783</v>
      </c>
      <c r="D503" s="62">
        <v>10.170999999999999</v>
      </c>
      <c r="E503" s="63">
        <v>-15.19</v>
      </c>
      <c r="F503" s="63">
        <v>49.55</v>
      </c>
      <c r="G503" s="64">
        <f t="shared" si="14"/>
        <v>-336.95477599999998</v>
      </c>
      <c r="H503" s="64">
        <f t="shared" si="15"/>
        <v>485.91702999999995</v>
      </c>
    </row>
    <row r="504" spans="1:12" x14ac:dyDescent="0.2">
      <c r="C504" s="61">
        <v>0.57777777777777783</v>
      </c>
      <c r="D504" s="62">
        <v>10.555999999999999</v>
      </c>
      <c r="E504" s="63">
        <v>-15.37</v>
      </c>
      <c r="F504" s="63">
        <v>49.02</v>
      </c>
      <c r="G504" s="64">
        <f t="shared" si="14"/>
        <v>-329.99209000000002</v>
      </c>
      <c r="H504" s="64">
        <f t="shared" si="15"/>
        <v>480.71953200000002</v>
      </c>
    </row>
    <row r="505" spans="1:12" x14ac:dyDescent="0.2">
      <c r="C505" s="61">
        <v>0.57777777777777783</v>
      </c>
      <c r="D505" s="62">
        <v>12.97</v>
      </c>
      <c r="E505" s="63">
        <v>-14.99</v>
      </c>
      <c r="F505" s="63">
        <v>48.72</v>
      </c>
      <c r="G505" s="64">
        <f t="shared" si="14"/>
        <v>-330.77661799999993</v>
      </c>
      <c r="H505" s="64">
        <f t="shared" si="15"/>
        <v>477.77755199999996</v>
      </c>
    </row>
    <row r="506" spans="1:12" x14ac:dyDescent="0.2">
      <c r="C506" s="61">
        <v>0.57777777777777783</v>
      </c>
      <c r="D506" s="62">
        <v>12.881</v>
      </c>
      <c r="E506" s="63">
        <v>-15.21</v>
      </c>
      <c r="F506" s="63">
        <v>48.87</v>
      </c>
      <c r="G506" s="64">
        <f t="shared" si="14"/>
        <v>-330.09015599999998</v>
      </c>
      <c r="H506" s="64">
        <f t="shared" si="15"/>
        <v>479.24854199999993</v>
      </c>
    </row>
    <row r="507" spans="1:12" x14ac:dyDescent="0.2">
      <c r="C507" s="61">
        <v>0.57777777777777783</v>
      </c>
      <c r="D507" s="62">
        <v>13.298</v>
      </c>
      <c r="E507" s="63">
        <v>-15.54</v>
      </c>
      <c r="F507" s="63">
        <v>48.87</v>
      </c>
      <c r="G507" s="64">
        <f t="shared" si="14"/>
        <v>-326.85397799999998</v>
      </c>
      <c r="H507" s="64">
        <f t="shared" si="15"/>
        <v>479.24854199999993</v>
      </c>
    </row>
    <row r="508" spans="1:12" x14ac:dyDescent="0.2">
      <c r="C508" s="61">
        <v>0.57777777777777783</v>
      </c>
      <c r="D508" s="62">
        <v>13.707000000000001</v>
      </c>
      <c r="E508" s="63">
        <v>-15.78</v>
      </c>
      <c r="F508" s="63">
        <v>49.08</v>
      </c>
      <c r="G508" s="64">
        <f t="shared" si="14"/>
        <v>-326.55977999999993</v>
      </c>
      <c r="H508" s="64">
        <f t="shared" si="15"/>
        <v>481.30792799999995</v>
      </c>
    </row>
    <row r="509" spans="1:12" s="8" customFormat="1" x14ac:dyDescent="0.2">
      <c r="A509" s="7" t="s">
        <v>10</v>
      </c>
      <c r="B509" s="59" t="s">
        <v>13</v>
      </c>
      <c r="C509" s="3" t="s">
        <v>3</v>
      </c>
      <c r="D509" s="46" t="s">
        <v>4</v>
      </c>
      <c r="E509" s="3" t="s">
        <v>2</v>
      </c>
      <c r="F509" s="3" t="s">
        <v>0</v>
      </c>
      <c r="G509" s="12" t="s">
        <v>22</v>
      </c>
      <c r="H509" s="12" t="s">
        <v>23</v>
      </c>
      <c r="K509" s="26"/>
      <c r="L509" s="26"/>
    </row>
    <row r="510" spans="1:12" s="5" customFormat="1" x14ac:dyDescent="0.2">
      <c r="A510" s="72" t="s">
        <v>11</v>
      </c>
      <c r="B510" s="73" t="s">
        <v>12</v>
      </c>
      <c r="C510" s="74" t="s">
        <v>5</v>
      </c>
      <c r="D510" s="75" t="s">
        <v>6</v>
      </c>
      <c r="E510" s="74" t="s">
        <v>7</v>
      </c>
      <c r="F510" s="74" t="s">
        <v>8</v>
      </c>
      <c r="G510" s="76" t="s">
        <v>24</v>
      </c>
      <c r="H510" s="76" t="s">
        <v>24</v>
      </c>
      <c r="K510" s="27"/>
      <c r="L510" s="27"/>
    </row>
    <row r="511" spans="1:12" x14ac:dyDescent="0.2">
      <c r="A511" s="63">
        <v>12</v>
      </c>
      <c r="B511" s="63">
        <v>-16</v>
      </c>
      <c r="C511" s="61">
        <v>0.57777777777777783</v>
      </c>
      <c r="D511" s="62">
        <v>49.476999999999997</v>
      </c>
      <c r="E511" s="63">
        <v>-15.06</v>
      </c>
      <c r="F511" s="63">
        <v>53.2</v>
      </c>
      <c r="G511" s="64">
        <f t="shared" si="14"/>
        <v>-374.02372400000002</v>
      </c>
      <c r="H511" s="64">
        <f t="shared" si="15"/>
        <v>521.71112000000005</v>
      </c>
      <c r="I511" s="64">
        <f>AVERAGE(G511:G522)-$J$6</f>
        <v>-390.17323288000006</v>
      </c>
      <c r="J511" s="64">
        <f>AVERAGE(H511:H522)-$K$6</f>
        <v>168.20142021794868</v>
      </c>
      <c r="K511" s="62">
        <f>I511/($E$8*A511^2)</f>
        <v>-0.75264898317901252</v>
      </c>
      <c r="L511" s="71">
        <f>J511/($E$8*A511^2)</f>
        <v>0.32446261616116645</v>
      </c>
    </row>
    <row r="512" spans="1:12" x14ac:dyDescent="0.2">
      <c r="C512" s="67">
        <v>0.57777777777777783</v>
      </c>
      <c r="D512" s="68">
        <v>50.615000000000002</v>
      </c>
      <c r="E512" s="69">
        <v>-15.14</v>
      </c>
      <c r="F512" s="69">
        <v>52.6</v>
      </c>
      <c r="G512" s="70">
        <f t="shared" si="14"/>
        <v>-367.35523599999999</v>
      </c>
      <c r="H512" s="70">
        <f t="shared" si="15"/>
        <v>515.82715999999994</v>
      </c>
    </row>
    <row r="513" spans="1:12" x14ac:dyDescent="0.2">
      <c r="C513" s="61">
        <v>0.57777777777777783</v>
      </c>
      <c r="D513" s="62">
        <v>51.43</v>
      </c>
      <c r="E513" s="63">
        <v>-14.68</v>
      </c>
      <c r="F513" s="63">
        <v>52.85</v>
      </c>
      <c r="G513" s="64">
        <f t="shared" si="14"/>
        <v>-374.31792200000001</v>
      </c>
      <c r="H513" s="64">
        <f t="shared" si="15"/>
        <v>518.27881000000002</v>
      </c>
    </row>
    <row r="514" spans="1:12" x14ac:dyDescent="0.2">
      <c r="C514" s="61">
        <v>0.57777777777777783</v>
      </c>
      <c r="D514" s="62">
        <v>51.442999999999998</v>
      </c>
      <c r="E514" s="63">
        <v>-14.93</v>
      </c>
      <c r="F514" s="63">
        <v>53.39</v>
      </c>
      <c r="G514" s="64">
        <f t="shared" si="14"/>
        <v>-377.16183599999999</v>
      </c>
      <c r="H514" s="64">
        <f t="shared" si="15"/>
        <v>523.57437400000003</v>
      </c>
    </row>
    <row r="515" spans="1:12" x14ac:dyDescent="0.2">
      <c r="C515" s="61">
        <v>0.57777777777777783</v>
      </c>
      <c r="D515" s="62">
        <v>51.83</v>
      </c>
      <c r="E515" s="63">
        <v>-15.41</v>
      </c>
      <c r="F515" s="63">
        <v>53.39</v>
      </c>
      <c r="G515" s="64">
        <f t="shared" ref="G515:G576" si="16">(-E515-F515)*$C$3</f>
        <v>-372.45466800000003</v>
      </c>
      <c r="H515" s="64">
        <f t="shared" ref="H515:H576" si="17">F515*$C$3</f>
        <v>523.57437400000003</v>
      </c>
    </row>
    <row r="516" spans="1:12" x14ac:dyDescent="0.2">
      <c r="C516" s="61">
        <v>0.57777777777777783</v>
      </c>
      <c r="D516" s="62">
        <v>52.639000000000003</v>
      </c>
      <c r="E516" s="63">
        <v>-15.19</v>
      </c>
      <c r="F516" s="63">
        <v>53.27</v>
      </c>
      <c r="G516" s="64">
        <f t="shared" si="16"/>
        <v>-373.43532800000003</v>
      </c>
      <c r="H516" s="64">
        <f t="shared" si="17"/>
        <v>522.39758200000006</v>
      </c>
    </row>
    <row r="517" spans="1:12" x14ac:dyDescent="0.2">
      <c r="C517" s="61">
        <v>0.57777777777777783</v>
      </c>
      <c r="D517" s="62">
        <v>53.6</v>
      </c>
      <c r="E517" s="63">
        <v>-15.39</v>
      </c>
      <c r="F517" s="63">
        <v>52.39</v>
      </c>
      <c r="G517" s="64">
        <f t="shared" si="16"/>
        <v>-362.8442</v>
      </c>
      <c r="H517" s="64">
        <f t="shared" si="17"/>
        <v>513.76777400000003</v>
      </c>
    </row>
    <row r="518" spans="1:12" x14ac:dyDescent="0.2">
      <c r="C518" s="61">
        <v>0.57777777777777783</v>
      </c>
      <c r="D518" s="62">
        <v>53.420999999999999</v>
      </c>
      <c r="E518" s="63">
        <v>-15.28</v>
      </c>
      <c r="F518" s="63">
        <v>51.81</v>
      </c>
      <c r="G518" s="64">
        <f t="shared" si="16"/>
        <v>-358.23509799999999</v>
      </c>
      <c r="H518" s="64">
        <f t="shared" si="17"/>
        <v>508.07994600000001</v>
      </c>
    </row>
    <row r="519" spans="1:12" x14ac:dyDescent="0.2">
      <c r="C519" s="61">
        <v>0.57777777777777783</v>
      </c>
      <c r="D519" s="62">
        <v>54.976999999999997</v>
      </c>
      <c r="E519" s="63">
        <v>-15.11</v>
      </c>
      <c r="F519" s="63">
        <v>51.71</v>
      </c>
      <c r="G519" s="64">
        <f t="shared" si="16"/>
        <v>-358.92156</v>
      </c>
      <c r="H519" s="64">
        <f t="shared" si="17"/>
        <v>507.09928600000001</v>
      </c>
    </row>
    <row r="520" spans="1:12" x14ac:dyDescent="0.2">
      <c r="C520" s="61">
        <v>0.57777777777777783</v>
      </c>
      <c r="D520" s="62">
        <v>55.744999999999997</v>
      </c>
      <c r="E520" s="63">
        <v>-15.21</v>
      </c>
      <c r="F520" s="63">
        <v>51.62</v>
      </c>
      <c r="G520" s="64">
        <f t="shared" si="16"/>
        <v>-357.05830599999996</v>
      </c>
      <c r="H520" s="64">
        <f t="shared" si="17"/>
        <v>506.21669199999997</v>
      </c>
    </row>
    <row r="521" spans="1:12" x14ac:dyDescent="0.2">
      <c r="C521" s="61">
        <v>0.57777777777777783</v>
      </c>
      <c r="D521" s="62">
        <v>56.118000000000002</v>
      </c>
      <c r="E521" s="63">
        <v>-15.15</v>
      </c>
      <c r="F521" s="63">
        <v>52.77</v>
      </c>
      <c r="G521" s="64">
        <f t="shared" si="16"/>
        <v>-368.92429200000004</v>
      </c>
      <c r="H521" s="64">
        <f t="shared" si="17"/>
        <v>517.494282</v>
      </c>
    </row>
    <row r="522" spans="1:12" x14ac:dyDescent="0.2">
      <c r="C522" s="61">
        <v>0.57777777777777783</v>
      </c>
      <c r="D522" s="62">
        <v>56.545000000000002</v>
      </c>
      <c r="E522" s="63">
        <v>-15.06</v>
      </c>
      <c r="F522" s="63">
        <v>53.21</v>
      </c>
      <c r="G522" s="64">
        <f t="shared" si="16"/>
        <v>-374.12178999999998</v>
      </c>
      <c r="H522" s="64">
        <f t="shared" si="17"/>
        <v>521.80918599999995</v>
      </c>
    </row>
    <row r="523" spans="1:12" x14ac:dyDescent="0.2">
      <c r="C523" s="61">
        <v>0.57777777777777783</v>
      </c>
      <c r="D523" s="62">
        <v>56.948</v>
      </c>
      <c r="E523" s="63">
        <v>-15.64</v>
      </c>
      <c r="F523" s="63">
        <v>52.8</v>
      </c>
      <c r="G523" s="64">
        <f t="shared" si="16"/>
        <v>-364.41325599999993</v>
      </c>
      <c r="H523" s="64">
        <f t="shared" si="17"/>
        <v>517.78847999999994</v>
      </c>
    </row>
    <row r="524" spans="1:12" s="8" customFormat="1" x14ac:dyDescent="0.2">
      <c r="A524" s="7" t="s">
        <v>10</v>
      </c>
      <c r="B524" s="59" t="s">
        <v>13</v>
      </c>
      <c r="C524" s="3" t="s">
        <v>3</v>
      </c>
      <c r="D524" s="46" t="s">
        <v>4</v>
      </c>
      <c r="E524" s="3" t="s">
        <v>2</v>
      </c>
      <c r="F524" s="3" t="s">
        <v>0</v>
      </c>
      <c r="G524" s="12" t="s">
        <v>22</v>
      </c>
      <c r="H524" s="12" t="s">
        <v>23</v>
      </c>
      <c r="K524" s="26"/>
      <c r="L524" s="26"/>
    </row>
    <row r="525" spans="1:12" s="5" customFormat="1" x14ac:dyDescent="0.2">
      <c r="A525" s="72" t="s">
        <v>11</v>
      </c>
      <c r="B525" s="73" t="s">
        <v>12</v>
      </c>
      <c r="C525" s="74" t="s">
        <v>5</v>
      </c>
      <c r="D525" s="75" t="s">
        <v>6</v>
      </c>
      <c r="E525" s="74" t="s">
        <v>7</v>
      </c>
      <c r="F525" s="74" t="s">
        <v>8</v>
      </c>
      <c r="G525" s="76" t="s">
        <v>24</v>
      </c>
      <c r="H525" s="76" t="s">
        <v>24</v>
      </c>
      <c r="K525" s="27"/>
      <c r="L525" s="27"/>
    </row>
    <row r="526" spans="1:12" x14ac:dyDescent="0.2">
      <c r="A526" s="63">
        <v>12</v>
      </c>
      <c r="B526" s="63">
        <v>-18</v>
      </c>
      <c r="C526" s="61">
        <v>0.57847222222222217</v>
      </c>
      <c r="D526" s="62">
        <v>31.527000000000001</v>
      </c>
      <c r="E526" s="63">
        <v>-15.31</v>
      </c>
      <c r="F526" s="63">
        <v>54.93</v>
      </c>
      <c r="G526" s="64">
        <f t="shared" si="16"/>
        <v>-388.53749199999993</v>
      </c>
      <c r="H526" s="64">
        <f t="shared" si="17"/>
        <v>538.67653799999994</v>
      </c>
      <c r="I526" s="64">
        <f>AVERAGE(G526:G536)-$J$6</f>
        <v>-416.30336433454545</v>
      </c>
      <c r="J526" s="64">
        <f>AVERAGE(H526:H536)-$K$6</f>
        <v>195.6546997482518</v>
      </c>
      <c r="K526" s="62">
        <f>I526/($E$8*A526^2)</f>
        <v>-0.80305432934904608</v>
      </c>
      <c r="L526" s="71">
        <f>J526/($E$8*A526^2)</f>
        <v>0.37742033130449809</v>
      </c>
    </row>
    <row r="527" spans="1:12" x14ac:dyDescent="0.2">
      <c r="C527" s="67">
        <v>0.57847222222222217</v>
      </c>
      <c r="D527" s="68">
        <v>31.940999999999999</v>
      </c>
      <c r="E527" s="69">
        <v>-15.47</v>
      </c>
      <c r="F527" s="69">
        <v>55.42</v>
      </c>
      <c r="G527" s="70">
        <f t="shared" si="16"/>
        <v>-391.77366999999998</v>
      </c>
      <c r="H527" s="70">
        <f t="shared" si="17"/>
        <v>543.48177199999998</v>
      </c>
    </row>
    <row r="528" spans="1:12" x14ac:dyDescent="0.2">
      <c r="C528" s="61">
        <v>0.57847222222222217</v>
      </c>
      <c r="D528" s="62">
        <v>32.731999999999999</v>
      </c>
      <c r="E528" s="63">
        <v>-15.53</v>
      </c>
      <c r="F528" s="63">
        <v>55.06</v>
      </c>
      <c r="G528" s="64">
        <f t="shared" si="16"/>
        <v>-387.654898</v>
      </c>
      <c r="H528" s="64">
        <f t="shared" si="17"/>
        <v>539.95139600000005</v>
      </c>
    </row>
    <row r="529" spans="1:12" x14ac:dyDescent="0.2">
      <c r="C529" s="61">
        <v>0.57847222222222217</v>
      </c>
      <c r="D529" s="62">
        <v>33.71</v>
      </c>
      <c r="E529" s="63">
        <v>-15.38</v>
      </c>
      <c r="F529" s="63">
        <v>55.69</v>
      </c>
      <c r="G529" s="64">
        <f t="shared" si="16"/>
        <v>-395.30404599999991</v>
      </c>
      <c r="H529" s="64">
        <f t="shared" si="17"/>
        <v>546.12955399999998</v>
      </c>
    </row>
    <row r="530" spans="1:12" x14ac:dyDescent="0.2">
      <c r="C530" s="61">
        <v>0.57847222222222217</v>
      </c>
      <c r="D530" s="62">
        <v>34.280999999999999</v>
      </c>
      <c r="E530" s="63">
        <v>-14.94</v>
      </c>
      <c r="F530" s="63">
        <v>55.06</v>
      </c>
      <c r="G530" s="64">
        <f t="shared" si="16"/>
        <v>-393.44079200000004</v>
      </c>
      <c r="H530" s="64">
        <f t="shared" si="17"/>
        <v>539.95139600000005</v>
      </c>
    </row>
    <row r="531" spans="1:12" x14ac:dyDescent="0.2">
      <c r="C531" s="61">
        <v>0.57847222222222217</v>
      </c>
      <c r="D531" s="62">
        <v>34.676000000000002</v>
      </c>
      <c r="E531" s="63">
        <v>-15.01</v>
      </c>
      <c r="F531" s="63">
        <v>56.22</v>
      </c>
      <c r="G531" s="64">
        <f t="shared" si="16"/>
        <v>-404.12998599999997</v>
      </c>
      <c r="H531" s="64">
        <f t="shared" si="17"/>
        <v>551.32705199999998</v>
      </c>
    </row>
    <row r="532" spans="1:12" x14ac:dyDescent="0.2">
      <c r="C532" s="61">
        <v>0.57847222222222217</v>
      </c>
      <c r="D532" s="62">
        <v>35.619999999999997</v>
      </c>
      <c r="E532" s="63">
        <v>-14.97</v>
      </c>
      <c r="F532" s="63">
        <v>55.7</v>
      </c>
      <c r="G532" s="64">
        <f t="shared" si="16"/>
        <v>-399.42281800000001</v>
      </c>
      <c r="H532" s="64">
        <f t="shared" si="17"/>
        <v>546.22762</v>
      </c>
    </row>
    <row r="533" spans="1:12" x14ac:dyDescent="0.2">
      <c r="C533" s="61">
        <v>0.57847222222222217</v>
      </c>
      <c r="D533" s="62">
        <v>35.478000000000002</v>
      </c>
      <c r="E533" s="63">
        <v>-15.06</v>
      </c>
      <c r="F533" s="63">
        <v>55.67</v>
      </c>
      <c r="G533" s="64">
        <f t="shared" si="16"/>
        <v>-398.24602599999997</v>
      </c>
      <c r="H533" s="64">
        <f t="shared" si="17"/>
        <v>545.93342199999995</v>
      </c>
    </row>
    <row r="534" spans="1:12" x14ac:dyDescent="0.2">
      <c r="C534" s="61">
        <v>0.57847222222222217</v>
      </c>
      <c r="D534" s="62">
        <v>36.256</v>
      </c>
      <c r="E534" s="63">
        <v>-14.95</v>
      </c>
      <c r="F534" s="63">
        <v>55.85</v>
      </c>
      <c r="G534" s="64">
        <f t="shared" si="16"/>
        <v>-401.08994000000001</v>
      </c>
      <c r="H534" s="64">
        <f t="shared" si="17"/>
        <v>547.69861000000003</v>
      </c>
    </row>
    <row r="535" spans="1:12" x14ac:dyDescent="0.2">
      <c r="C535" s="61">
        <v>0.57847222222222217</v>
      </c>
      <c r="D535" s="62">
        <v>37.82</v>
      </c>
      <c r="E535" s="63">
        <v>-15.6</v>
      </c>
      <c r="F535" s="63">
        <v>54.97</v>
      </c>
      <c r="G535" s="64">
        <f t="shared" si="16"/>
        <v>-386.08584199999996</v>
      </c>
      <c r="H535" s="64">
        <f t="shared" si="17"/>
        <v>539.06880200000001</v>
      </c>
    </row>
    <row r="536" spans="1:12" x14ac:dyDescent="0.2">
      <c r="C536" s="61">
        <v>0.57847222222222217</v>
      </c>
      <c r="D536" s="62">
        <v>38.207000000000001</v>
      </c>
      <c r="E536" s="63">
        <v>-15.74</v>
      </c>
      <c r="F536" s="63">
        <v>55.75</v>
      </c>
      <c r="G536" s="64">
        <f t="shared" si="16"/>
        <v>-392.36206599999997</v>
      </c>
      <c r="H536" s="64">
        <f t="shared" si="17"/>
        <v>546.71794999999997</v>
      </c>
    </row>
    <row r="537" spans="1:12" x14ac:dyDescent="0.2">
      <c r="C537" s="61">
        <v>0.57847222222222217</v>
      </c>
      <c r="D537" s="62">
        <v>38.573999999999998</v>
      </c>
      <c r="E537" s="63">
        <v>-15.54</v>
      </c>
      <c r="F537" s="63">
        <v>56.26</v>
      </c>
      <c r="G537" s="64">
        <f t="shared" si="16"/>
        <v>-399.32475199999999</v>
      </c>
      <c r="H537" s="64">
        <f t="shared" si="17"/>
        <v>551.71931599999994</v>
      </c>
    </row>
    <row r="538" spans="1:12" s="8" customFormat="1" x14ac:dyDescent="0.2">
      <c r="A538" s="7" t="s">
        <v>10</v>
      </c>
      <c r="B538" s="59" t="s">
        <v>13</v>
      </c>
      <c r="C538" s="3" t="s">
        <v>3</v>
      </c>
      <c r="D538" s="46" t="s">
        <v>4</v>
      </c>
      <c r="E538" s="3" t="s">
        <v>2</v>
      </c>
      <c r="F538" s="3" t="s">
        <v>0</v>
      </c>
      <c r="G538" s="12" t="s">
        <v>22</v>
      </c>
      <c r="H538" s="12" t="s">
        <v>23</v>
      </c>
      <c r="K538" s="26"/>
      <c r="L538" s="26"/>
    </row>
    <row r="539" spans="1:12" s="5" customFormat="1" x14ac:dyDescent="0.2">
      <c r="A539" s="72" t="s">
        <v>11</v>
      </c>
      <c r="B539" s="73" t="s">
        <v>12</v>
      </c>
      <c r="C539" s="74" t="s">
        <v>5</v>
      </c>
      <c r="D539" s="75" t="s">
        <v>6</v>
      </c>
      <c r="E539" s="74" t="s">
        <v>7</v>
      </c>
      <c r="F539" s="74" t="s">
        <v>8</v>
      </c>
      <c r="G539" s="76" t="s">
        <v>24</v>
      </c>
      <c r="H539" s="76" t="s">
        <v>24</v>
      </c>
      <c r="K539" s="27"/>
      <c r="L539" s="27"/>
    </row>
    <row r="540" spans="1:12" x14ac:dyDescent="0.2">
      <c r="A540" s="63">
        <v>12</v>
      </c>
      <c r="B540" s="63">
        <v>-20</v>
      </c>
      <c r="C540" s="61">
        <v>0.57916666666666672</v>
      </c>
      <c r="D540" s="62">
        <v>14.375</v>
      </c>
      <c r="E540" s="63">
        <v>-16.55</v>
      </c>
      <c r="F540" s="63">
        <v>58.99</v>
      </c>
      <c r="G540" s="64">
        <f t="shared" si="16"/>
        <v>-416.19210399999997</v>
      </c>
      <c r="H540" s="64">
        <f t="shared" si="17"/>
        <v>578.49133399999994</v>
      </c>
      <c r="I540" s="64">
        <f>AVERAGE(G540:G551)-$J$6</f>
        <v>-440.65270638000004</v>
      </c>
      <c r="J540" s="64">
        <f>AVERAGE(H540:H551)-$K$6</f>
        <v>227.32704605128197</v>
      </c>
      <c r="K540" s="62">
        <f>I540/($E$8*A540^2)</f>
        <v>-0.85002451076388896</v>
      </c>
      <c r="L540" s="71">
        <f>J540/($E$8*A540^2)</f>
        <v>0.43851667833966429</v>
      </c>
    </row>
    <row r="541" spans="1:12" x14ac:dyDescent="0.2">
      <c r="C541" s="67">
        <v>0.57916666666666672</v>
      </c>
      <c r="D541" s="68">
        <v>14.768000000000001</v>
      </c>
      <c r="E541" s="69">
        <v>-15.84</v>
      </c>
      <c r="F541" s="69">
        <v>58.84</v>
      </c>
      <c r="G541" s="70">
        <f t="shared" si="16"/>
        <v>-421.68379999999996</v>
      </c>
      <c r="H541" s="70">
        <f t="shared" si="17"/>
        <v>577.02034400000002</v>
      </c>
    </row>
    <row r="542" spans="1:12" x14ac:dyDescent="0.2">
      <c r="C542" s="61">
        <v>0.57916666666666672</v>
      </c>
      <c r="D542" s="62">
        <v>15.166</v>
      </c>
      <c r="E542" s="63">
        <v>-15.99</v>
      </c>
      <c r="F542" s="63">
        <v>59.02</v>
      </c>
      <c r="G542" s="64">
        <f t="shared" si="16"/>
        <v>-421.97799800000001</v>
      </c>
      <c r="H542" s="64">
        <f t="shared" si="17"/>
        <v>578.78553199999999</v>
      </c>
    </row>
    <row r="543" spans="1:12" x14ac:dyDescent="0.2">
      <c r="C543" s="61">
        <v>0.57916666666666672</v>
      </c>
      <c r="D543" s="62">
        <v>15.55</v>
      </c>
      <c r="E543" s="63">
        <v>-15.86</v>
      </c>
      <c r="F543" s="63">
        <v>58.76</v>
      </c>
      <c r="G543" s="64">
        <f t="shared" si="16"/>
        <v>-420.70313999999996</v>
      </c>
      <c r="H543" s="64">
        <f t="shared" si="17"/>
        <v>576.235816</v>
      </c>
    </row>
    <row r="544" spans="1:12" x14ac:dyDescent="0.2">
      <c r="C544" s="61">
        <v>0.57916666666666672</v>
      </c>
      <c r="D544" s="62">
        <v>16.334</v>
      </c>
      <c r="E544" s="63">
        <v>-15.57</v>
      </c>
      <c r="F544" s="63">
        <v>58.97</v>
      </c>
      <c r="G544" s="64">
        <f t="shared" si="16"/>
        <v>-425.60643999999996</v>
      </c>
      <c r="H544" s="64">
        <f t="shared" si="17"/>
        <v>578.29520200000002</v>
      </c>
    </row>
    <row r="545" spans="1:12" x14ac:dyDescent="0.2">
      <c r="C545" s="61">
        <v>0.57916666666666672</v>
      </c>
      <c r="D545" s="62">
        <v>16.734999999999999</v>
      </c>
      <c r="E545" s="63">
        <v>-16.23</v>
      </c>
      <c r="F545" s="63">
        <v>58.57</v>
      </c>
      <c r="G545" s="64">
        <f t="shared" si="16"/>
        <v>-415.21144400000003</v>
      </c>
      <c r="H545" s="64">
        <f t="shared" si="17"/>
        <v>574.37256200000002</v>
      </c>
    </row>
    <row r="546" spans="1:12" x14ac:dyDescent="0.2">
      <c r="C546" s="61">
        <v>0.57916666666666672</v>
      </c>
      <c r="D546" s="62">
        <v>17.920000000000002</v>
      </c>
      <c r="E546" s="63">
        <v>-15.88</v>
      </c>
      <c r="F546" s="63">
        <v>58.93</v>
      </c>
      <c r="G546" s="64">
        <f t="shared" si="16"/>
        <v>-422.17412999999993</v>
      </c>
      <c r="H546" s="64">
        <f t="shared" si="17"/>
        <v>577.90293799999995</v>
      </c>
    </row>
    <row r="547" spans="1:12" x14ac:dyDescent="0.2">
      <c r="C547" s="61">
        <v>0.57916666666666672</v>
      </c>
      <c r="D547" s="62">
        <v>17.876000000000001</v>
      </c>
      <c r="E547" s="63">
        <v>-15.73</v>
      </c>
      <c r="F547" s="63">
        <v>58.31</v>
      </c>
      <c r="G547" s="64">
        <f t="shared" si="16"/>
        <v>-417.56502799999998</v>
      </c>
      <c r="H547" s="64">
        <f t="shared" si="17"/>
        <v>571.82284600000003</v>
      </c>
    </row>
    <row r="548" spans="1:12" x14ac:dyDescent="0.2">
      <c r="C548" s="61">
        <v>0.57916666666666672</v>
      </c>
      <c r="D548" s="62">
        <v>18.302</v>
      </c>
      <c r="E548" s="63">
        <v>-16.2</v>
      </c>
      <c r="F548" s="63">
        <v>58.23</v>
      </c>
      <c r="G548" s="64">
        <f t="shared" si="16"/>
        <v>-412.17139800000001</v>
      </c>
      <c r="H548" s="64">
        <f t="shared" si="17"/>
        <v>571.03831799999989</v>
      </c>
    </row>
    <row r="549" spans="1:12" x14ac:dyDescent="0.2">
      <c r="C549" s="61">
        <v>0.57916666666666672</v>
      </c>
      <c r="D549" s="62">
        <v>18.710999999999999</v>
      </c>
      <c r="E549" s="63">
        <v>-15.84</v>
      </c>
      <c r="F549" s="63">
        <v>58.85</v>
      </c>
      <c r="G549" s="64">
        <f t="shared" si="16"/>
        <v>-421.78186600000004</v>
      </c>
      <c r="H549" s="64">
        <f t="shared" si="17"/>
        <v>577.11841000000004</v>
      </c>
    </row>
    <row r="550" spans="1:12" x14ac:dyDescent="0.2">
      <c r="C550" s="61">
        <v>0.57916666666666672</v>
      </c>
      <c r="D550" s="62">
        <v>20.122</v>
      </c>
      <c r="E550" s="63">
        <v>-15.97</v>
      </c>
      <c r="F550" s="63">
        <v>58.71</v>
      </c>
      <c r="G550" s="64">
        <f t="shared" si="16"/>
        <v>-419.13408399999997</v>
      </c>
      <c r="H550" s="64">
        <f t="shared" si="17"/>
        <v>575.74548600000003</v>
      </c>
    </row>
    <row r="551" spans="1:12" x14ac:dyDescent="0.2">
      <c r="C551" s="61">
        <v>0.57916666666666672</v>
      </c>
      <c r="D551" s="62">
        <v>20.262</v>
      </c>
      <c r="E551" s="63">
        <v>-16.53</v>
      </c>
      <c r="F551" s="63">
        <v>58.38</v>
      </c>
      <c r="G551" s="64">
        <f t="shared" si="16"/>
        <v>-410.40620999999999</v>
      </c>
      <c r="H551" s="64">
        <f t="shared" si="17"/>
        <v>572.50930800000003</v>
      </c>
    </row>
    <row r="552" spans="1:12" x14ac:dyDescent="0.2">
      <c r="C552" s="61">
        <v>0.57916666666666672</v>
      </c>
      <c r="D552" s="62">
        <v>20.661000000000001</v>
      </c>
      <c r="E552" s="63">
        <v>-17.03</v>
      </c>
      <c r="F552" s="63">
        <v>57.92</v>
      </c>
      <c r="G552" s="64">
        <f t="shared" si="16"/>
        <v>-400.991874</v>
      </c>
      <c r="H552" s="64">
        <f t="shared" si="17"/>
        <v>567.99827200000004</v>
      </c>
    </row>
    <row r="553" spans="1:12" s="8" customFormat="1" x14ac:dyDescent="0.2">
      <c r="A553" s="7" t="s">
        <v>10</v>
      </c>
      <c r="B553" s="59" t="s">
        <v>13</v>
      </c>
      <c r="C553" s="3" t="s">
        <v>3</v>
      </c>
      <c r="D553" s="46" t="s">
        <v>4</v>
      </c>
      <c r="E553" s="3" t="s">
        <v>2</v>
      </c>
      <c r="F553" s="3" t="s">
        <v>0</v>
      </c>
      <c r="G553" s="12" t="s">
        <v>22</v>
      </c>
      <c r="H553" s="12" t="s">
        <v>23</v>
      </c>
      <c r="K553" s="26"/>
      <c r="L553" s="26"/>
    </row>
    <row r="554" spans="1:12" s="5" customFormat="1" x14ac:dyDescent="0.2">
      <c r="A554" s="72" t="s">
        <v>11</v>
      </c>
      <c r="B554" s="73" t="s">
        <v>12</v>
      </c>
      <c r="C554" s="74" t="s">
        <v>5</v>
      </c>
      <c r="D554" s="75" t="s">
        <v>6</v>
      </c>
      <c r="E554" s="74" t="s">
        <v>7</v>
      </c>
      <c r="F554" s="74" t="s">
        <v>8</v>
      </c>
      <c r="G554" s="76" t="s">
        <v>24</v>
      </c>
      <c r="H554" s="76" t="s">
        <v>24</v>
      </c>
      <c r="K554" s="27"/>
      <c r="L554" s="27"/>
    </row>
    <row r="555" spans="1:12" x14ac:dyDescent="0.2">
      <c r="A555" s="63">
        <v>12</v>
      </c>
      <c r="B555" s="63">
        <v>-22</v>
      </c>
      <c r="C555" s="61">
        <v>0.57916666666666672</v>
      </c>
      <c r="D555" s="62">
        <v>51.718000000000004</v>
      </c>
      <c r="E555" s="63">
        <v>-16.97</v>
      </c>
      <c r="F555" s="63">
        <v>60.52</v>
      </c>
      <c r="G555" s="64">
        <f t="shared" si="16"/>
        <v>-427.07743000000005</v>
      </c>
      <c r="H555" s="64">
        <f t="shared" si="17"/>
        <v>593.49543200000005</v>
      </c>
      <c r="I555" s="64">
        <f>AVERAGE(G555:G565)-$J$6</f>
        <v>-443.22693887999998</v>
      </c>
      <c r="J555" s="64">
        <f>AVERAGE(H555:H565)-$K$6</f>
        <v>245.59703902097885</v>
      </c>
      <c r="K555" s="62">
        <f>I555/($E$8*A555^2)</f>
        <v>-0.85499023703703703</v>
      </c>
      <c r="L555" s="71">
        <f>J555/($E$8*A555^2)</f>
        <v>0.47375972033367836</v>
      </c>
    </row>
    <row r="556" spans="1:12" x14ac:dyDescent="0.2">
      <c r="C556" s="67">
        <v>0.57916666666666672</v>
      </c>
      <c r="D556" s="68">
        <v>52.76</v>
      </c>
      <c r="E556" s="69">
        <v>-17.440000000000001</v>
      </c>
      <c r="F556" s="69">
        <v>60.76</v>
      </c>
      <c r="G556" s="70">
        <f t="shared" si="16"/>
        <v>-424.82191199999994</v>
      </c>
      <c r="H556" s="70">
        <f t="shared" si="17"/>
        <v>595.84901600000001</v>
      </c>
    </row>
    <row r="557" spans="1:12" x14ac:dyDescent="0.2">
      <c r="C557" s="61">
        <v>0.57916666666666672</v>
      </c>
      <c r="D557" s="62">
        <v>52.86</v>
      </c>
      <c r="E557" s="63">
        <v>-17.97</v>
      </c>
      <c r="F557" s="63">
        <v>60.5</v>
      </c>
      <c r="G557" s="64">
        <f t="shared" si="16"/>
        <v>-417.07469800000001</v>
      </c>
      <c r="H557" s="64">
        <f t="shared" si="17"/>
        <v>593.29930000000002</v>
      </c>
    </row>
    <row r="558" spans="1:12" x14ac:dyDescent="0.2">
      <c r="C558" s="61">
        <v>0.57916666666666672</v>
      </c>
      <c r="D558" s="62">
        <v>53.298000000000002</v>
      </c>
      <c r="E558" s="63">
        <v>-17.66</v>
      </c>
      <c r="F558" s="63">
        <v>59.83</v>
      </c>
      <c r="G558" s="64">
        <f t="shared" si="16"/>
        <v>-413.54432200000002</v>
      </c>
      <c r="H558" s="64">
        <f t="shared" si="17"/>
        <v>586.72887800000001</v>
      </c>
    </row>
    <row r="559" spans="1:12" x14ac:dyDescent="0.2">
      <c r="C559" s="61">
        <v>0.57916666666666672</v>
      </c>
      <c r="D559" s="62">
        <v>53.694000000000003</v>
      </c>
      <c r="E559" s="63">
        <v>-17.829999999999998</v>
      </c>
      <c r="F559" s="63">
        <v>60.15</v>
      </c>
      <c r="G559" s="64">
        <f t="shared" si="16"/>
        <v>-415.01531199999999</v>
      </c>
      <c r="H559" s="64">
        <f t="shared" si="17"/>
        <v>589.86698999999999</v>
      </c>
    </row>
    <row r="560" spans="1:12" x14ac:dyDescent="0.2">
      <c r="C560" s="61">
        <v>0.57916666666666672</v>
      </c>
      <c r="D560" s="62">
        <v>54.72</v>
      </c>
      <c r="E560" s="63">
        <v>-17.899999999999999</v>
      </c>
      <c r="F560" s="63">
        <v>60.7</v>
      </c>
      <c r="G560" s="64">
        <f t="shared" si="16"/>
        <v>-419.72248000000002</v>
      </c>
      <c r="H560" s="64">
        <f t="shared" si="17"/>
        <v>595.26062000000002</v>
      </c>
    </row>
    <row r="561" spans="1:12" x14ac:dyDescent="0.2">
      <c r="C561" s="61">
        <v>0.57916666666666672</v>
      </c>
      <c r="D561" s="62">
        <v>54.853000000000002</v>
      </c>
      <c r="E561" s="63">
        <v>-18.05</v>
      </c>
      <c r="F561" s="63">
        <v>60.4</v>
      </c>
      <c r="G561" s="64">
        <f t="shared" si="16"/>
        <v>-415.30950999999993</v>
      </c>
      <c r="H561" s="64">
        <f t="shared" si="17"/>
        <v>592.31863999999996</v>
      </c>
    </row>
    <row r="562" spans="1:12" x14ac:dyDescent="0.2">
      <c r="C562" s="61">
        <v>0.57916666666666672</v>
      </c>
      <c r="D562" s="62">
        <v>55.253</v>
      </c>
      <c r="E562" s="63">
        <v>-18.14</v>
      </c>
      <c r="F562" s="63">
        <v>60.53</v>
      </c>
      <c r="G562" s="64">
        <f t="shared" si="16"/>
        <v>-415.701774</v>
      </c>
      <c r="H562" s="64">
        <f t="shared" si="17"/>
        <v>593.59349799999995</v>
      </c>
    </row>
    <row r="563" spans="1:12" x14ac:dyDescent="0.2">
      <c r="C563" s="61">
        <v>0.57916666666666672</v>
      </c>
      <c r="D563" s="62">
        <v>56.612000000000002</v>
      </c>
      <c r="E563" s="63">
        <v>-17.440000000000001</v>
      </c>
      <c r="F563" s="63">
        <v>60.95</v>
      </c>
      <c r="G563" s="64">
        <f t="shared" si="16"/>
        <v>-426.68516600000004</v>
      </c>
      <c r="H563" s="64">
        <f t="shared" si="17"/>
        <v>597.71226999999999</v>
      </c>
    </row>
    <row r="564" spans="1:12" x14ac:dyDescent="0.2">
      <c r="C564" s="61">
        <v>0.57916666666666672</v>
      </c>
      <c r="D564" s="62">
        <v>56.835000000000001</v>
      </c>
      <c r="E564" s="63">
        <v>-17.03</v>
      </c>
      <c r="F564" s="63">
        <v>61.25</v>
      </c>
      <c r="G564" s="64">
        <f t="shared" si="16"/>
        <v>-433.64785199999994</v>
      </c>
      <c r="H564" s="64">
        <f t="shared" si="17"/>
        <v>600.65424999999993</v>
      </c>
    </row>
    <row r="565" spans="1:12" x14ac:dyDescent="0.2">
      <c r="C565" s="61">
        <v>0.57916666666666672</v>
      </c>
      <c r="D565" s="62">
        <v>57.222000000000001</v>
      </c>
      <c r="E565" s="63">
        <v>-17.350000000000001</v>
      </c>
      <c r="F565" s="63">
        <v>60.75</v>
      </c>
      <c r="G565" s="64">
        <f t="shared" si="16"/>
        <v>-425.60643999999996</v>
      </c>
      <c r="H565" s="64">
        <f t="shared" si="17"/>
        <v>595.75094999999999</v>
      </c>
    </row>
    <row r="566" spans="1:12" x14ac:dyDescent="0.2">
      <c r="C566" s="61">
        <v>0.57916666666666672</v>
      </c>
      <c r="D566" s="62">
        <v>57.579000000000001</v>
      </c>
      <c r="E566" s="63">
        <v>-17.329999999999998</v>
      </c>
      <c r="F566" s="63">
        <v>60.49</v>
      </c>
      <c r="G566" s="64">
        <f t="shared" si="16"/>
        <v>-423.25285600000001</v>
      </c>
      <c r="H566" s="64">
        <f t="shared" si="17"/>
        <v>593.201234</v>
      </c>
    </row>
    <row r="567" spans="1:12" x14ac:dyDescent="0.2">
      <c r="C567" s="61">
        <v>0.57916666666666672</v>
      </c>
      <c r="D567" s="62">
        <v>57.654000000000003</v>
      </c>
      <c r="E567" s="63"/>
      <c r="F567" s="63">
        <v>60.78</v>
      </c>
      <c r="G567" s="64">
        <f t="shared" si="16"/>
        <v>-596.04514799999993</v>
      </c>
      <c r="H567" s="64">
        <f t="shared" si="17"/>
        <v>596.04514799999993</v>
      </c>
    </row>
    <row r="568" spans="1:12" s="8" customFormat="1" x14ac:dyDescent="0.2">
      <c r="A568" s="7" t="s">
        <v>10</v>
      </c>
      <c r="B568" s="59" t="s">
        <v>13</v>
      </c>
      <c r="C568" s="3" t="s">
        <v>3</v>
      </c>
      <c r="D568" s="46" t="s">
        <v>4</v>
      </c>
      <c r="E568" s="3" t="s">
        <v>2</v>
      </c>
      <c r="F568" s="3" t="s">
        <v>0</v>
      </c>
      <c r="G568" s="12" t="s">
        <v>22</v>
      </c>
      <c r="H568" s="12" t="s">
        <v>23</v>
      </c>
      <c r="K568" s="26"/>
      <c r="L568" s="26"/>
    </row>
    <row r="569" spans="1:12" s="5" customFormat="1" x14ac:dyDescent="0.2">
      <c r="A569" s="6" t="s">
        <v>11</v>
      </c>
      <c r="B569" s="60" t="s">
        <v>12</v>
      </c>
      <c r="C569" s="4" t="s">
        <v>5</v>
      </c>
      <c r="D569" s="47" t="s">
        <v>6</v>
      </c>
      <c r="E569" s="4" t="s">
        <v>7</v>
      </c>
      <c r="F569" s="4" t="s">
        <v>8</v>
      </c>
      <c r="G569" s="13" t="s">
        <v>24</v>
      </c>
      <c r="H569" s="13" t="s">
        <v>24</v>
      </c>
      <c r="K569" s="27"/>
      <c r="L569" s="27"/>
    </row>
    <row r="570" spans="1:12" x14ac:dyDescent="0.2">
      <c r="A570">
        <v>12</v>
      </c>
      <c r="B570">
        <v>-24</v>
      </c>
      <c r="C570" s="61">
        <v>0.57986111111111105</v>
      </c>
      <c r="D570" s="62">
        <v>42.825000000000003</v>
      </c>
      <c r="E570" s="63">
        <v>-21.24</v>
      </c>
      <c r="F570" s="63">
        <v>61.97</v>
      </c>
      <c r="G570" s="64">
        <f t="shared" si="16"/>
        <v>-399.42281800000001</v>
      </c>
      <c r="H570" s="64">
        <f t="shared" si="17"/>
        <v>607.71500199999991</v>
      </c>
      <c r="I570" s="11">
        <f>AVERAGE(G570:G581)-$J$6</f>
        <v>-424.62708754666664</v>
      </c>
      <c r="J570" s="11">
        <f>AVERAGE(H570:H581)-$K$6</f>
        <v>258.41396805128204</v>
      </c>
      <c r="K570" s="22">
        <f>I570/($E$8*A570^2)</f>
        <v>-0.81911089418724281</v>
      </c>
      <c r="L570" s="25">
        <f>J570/($E$8*A570^2)</f>
        <v>0.49848373466682494</v>
      </c>
    </row>
    <row r="571" spans="1:12" x14ac:dyDescent="0.2">
      <c r="C571" s="61">
        <v>0.57986111111111105</v>
      </c>
      <c r="D571" s="62">
        <v>43.594999999999999</v>
      </c>
      <c r="E571" s="63">
        <v>-21.25</v>
      </c>
      <c r="F571" s="63">
        <v>60.87</v>
      </c>
      <c r="G571" s="64">
        <f t="shared" si="16"/>
        <v>-388.53749199999993</v>
      </c>
      <c r="H571" s="64">
        <f t="shared" si="17"/>
        <v>596.92774199999997</v>
      </c>
    </row>
    <row r="572" spans="1:12" x14ac:dyDescent="0.2">
      <c r="C572" s="61">
        <v>0.57986111111111105</v>
      </c>
      <c r="D572" s="62">
        <v>43.985999999999997</v>
      </c>
      <c r="E572" s="63">
        <v>-20.97</v>
      </c>
      <c r="F572" s="63">
        <v>62.16</v>
      </c>
      <c r="G572" s="64">
        <f t="shared" si="16"/>
        <v>-403.93385399999994</v>
      </c>
      <c r="H572" s="64">
        <f t="shared" si="17"/>
        <v>609.5782559999999</v>
      </c>
    </row>
    <row r="573" spans="1:12" x14ac:dyDescent="0.2">
      <c r="C573" s="61">
        <v>0.57986111111111105</v>
      </c>
      <c r="D573" s="62">
        <v>45.322000000000003</v>
      </c>
      <c r="E573" s="63">
        <v>-20.97</v>
      </c>
      <c r="F573" s="63">
        <v>62</v>
      </c>
      <c r="G573" s="64">
        <f t="shared" si="16"/>
        <v>-402.36479800000001</v>
      </c>
      <c r="H573" s="64">
        <f t="shared" si="17"/>
        <v>608.00919999999996</v>
      </c>
    </row>
    <row r="574" spans="1:12" x14ac:dyDescent="0.2">
      <c r="C574" s="61">
        <v>0.57986111111111105</v>
      </c>
      <c r="D574" s="62">
        <v>45.566000000000003</v>
      </c>
      <c r="E574" s="63">
        <v>-21.05</v>
      </c>
      <c r="F574" s="63">
        <v>61.83</v>
      </c>
      <c r="G574" s="64">
        <f t="shared" si="16"/>
        <v>-399.91314799999998</v>
      </c>
      <c r="H574" s="64">
        <f t="shared" si="17"/>
        <v>606.3420779999999</v>
      </c>
    </row>
    <row r="575" spans="1:12" x14ac:dyDescent="0.2">
      <c r="C575" s="61">
        <v>0.57986111111111105</v>
      </c>
      <c r="D575" s="62">
        <v>45.962000000000003</v>
      </c>
      <c r="E575" s="63">
        <v>-20.86</v>
      </c>
      <c r="F575" s="63">
        <v>62.45</v>
      </c>
      <c r="G575" s="64">
        <f t="shared" si="16"/>
        <v>-407.856494</v>
      </c>
      <c r="H575" s="64">
        <f t="shared" si="17"/>
        <v>612.42217000000005</v>
      </c>
    </row>
    <row r="576" spans="1:12" x14ac:dyDescent="0.2">
      <c r="C576" s="61">
        <v>0.57986111111111105</v>
      </c>
      <c r="D576" s="62">
        <v>46.34</v>
      </c>
      <c r="E576" s="63">
        <v>-20.13</v>
      </c>
      <c r="F576" s="63">
        <v>62.65</v>
      </c>
      <c r="G576" s="64">
        <f t="shared" si="16"/>
        <v>-416.97663199999994</v>
      </c>
      <c r="H576" s="64">
        <f t="shared" si="17"/>
        <v>614.38348999999994</v>
      </c>
    </row>
    <row r="577" spans="1:12" x14ac:dyDescent="0.2">
      <c r="C577" s="61">
        <v>0.57986111111111105</v>
      </c>
      <c r="D577" s="62">
        <v>47.104999999999997</v>
      </c>
      <c r="E577" s="63">
        <v>-19.920000000000002</v>
      </c>
      <c r="F577" s="63">
        <v>62.43</v>
      </c>
      <c r="G577" s="64">
        <f t="shared" ref="G577:G639" si="18">(-E577-F577)*$C$3</f>
        <v>-416.87856599999998</v>
      </c>
      <c r="H577" s="64">
        <f t="shared" ref="H577:H639" si="19">F577*$C$3</f>
        <v>612.22603800000002</v>
      </c>
    </row>
    <row r="578" spans="1:12" x14ac:dyDescent="0.2">
      <c r="C578" s="61">
        <v>0.57986111111111105</v>
      </c>
      <c r="D578" s="62">
        <v>47.529000000000003</v>
      </c>
      <c r="E578" s="63">
        <v>-20.5</v>
      </c>
      <c r="F578" s="63">
        <v>61.47</v>
      </c>
      <c r="G578" s="64">
        <f t="shared" si="18"/>
        <v>-401.77640199999996</v>
      </c>
      <c r="H578" s="64">
        <f t="shared" si="19"/>
        <v>602.81170199999997</v>
      </c>
    </row>
    <row r="579" spans="1:12" x14ac:dyDescent="0.2">
      <c r="C579" s="61">
        <v>0.57986111111111105</v>
      </c>
      <c r="D579" s="62">
        <v>47.927999999999997</v>
      </c>
      <c r="E579" s="63">
        <v>-21.42</v>
      </c>
      <c r="F579" s="63">
        <v>60.74</v>
      </c>
      <c r="G579" s="64">
        <f t="shared" si="18"/>
        <v>-385.59551199999999</v>
      </c>
      <c r="H579" s="64">
        <f t="shared" si="19"/>
        <v>595.65288399999997</v>
      </c>
    </row>
    <row r="580" spans="1:12" x14ac:dyDescent="0.2">
      <c r="C580" s="61">
        <v>0.57986111111111105</v>
      </c>
      <c r="D580" s="62">
        <v>48.323</v>
      </c>
      <c r="E580" s="63">
        <v>-21.49</v>
      </c>
      <c r="F580" s="63">
        <v>61.57</v>
      </c>
      <c r="G580" s="64">
        <f t="shared" si="18"/>
        <v>-393.04852799999998</v>
      </c>
      <c r="H580" s="64">
        <f t="shared" si="19"/>
        <v>603.79236200000003</v>
      </c>
    </row>
    <row r="581" spans="1:12" x14ac:dyDescent="0.2">
      <c r="C581" s="61">
        <v>0.57986111111111105</v>
      </c>
      <c r="D581" s="62">
        <v>49.101999999999997</v>
      </c>
      <c r="E581" s="63">
        <v>-20.04</v>
      </c>
      <c r="F581" s="63">
        <v>62.46</v>
      </c>
      <c r="G581" s="64">
        <f t="shared" si="18"/>
        <v>-415.99597199999999</v>
      </c>
      <c r="H581" s="64">
        <f t="shared" si="19"/>
        <v>612.52023599999995</v>
      </c>
    </row>
    <row r="582" spans="1:12" x14ac:dyDescent="0.2">
      <c r="C582" s="61">
        <v>0.57986111111111105</v>
      </c>
      <c r="D582" s="62">
        <v>49.488999999999997</v>
      </c>
      <c r="E582" s="63">
        <v>-20.02</v>
      </c>
      <c r="F582" s="63">
        <v>62.46</v>
      </c>
      <c r="G582" s="64">
        <f t="shared" si="18"/>
        <v>-416.19210399999997</v>
      </c>
      <c r="H582" s="64">
        <f t="shared" si="19"/>
        <v>612.52023599999995</v>
      </c>
    </row>
    <row r="583" spans="1:12" x14ac:dyDescent="0.2">
      <c r="C583" s="61">
        <v>0.57986111111111105</v>
      </c>
      <c r="D583" s="62">
        <v>49.854999999999997</v>
      </c>
      <c r="E583" s="63">
        <v>-20.65</v>
      </c>
      <c r="F583" s="63">
        <v>61.49</v>
      </c>
      <c r="G583" s="64">
        <f t="shared" si="18"/>
        <v>-400.50154400000002</v>
      </c>
      <c r="H583" s="64">
        <f t="shared" si="19"/>
        <v>603.007834</v>
      </c>
    </row>
    <row r="584" spans="1:12" s="8" customFormat="1" x14ac:dyDescent="0.2">
      <c r="A584" s="7" t="s">
        <v>10</v>
      </c>
      <c r="B584" s="59" t="s">
        <v>13</v>
      </c>
      <c r="C584" s="3" t="s">
        <v>3</v>
      </c>
      <c r="D584" s="46" t="s">
        <v>4</v>
      </c>
      <c r="E584" s="3" t="s">
        <v>2</v>
      </c>
      <c r="F584" s="3" t="s">
        <v>0</v>
      </c>
      <c r="G584" s="12" t="s">
        <v>22</v>
      </c>
      <c r="H584" s="12" t="s">
        <v>23</v>
      </c>
      <c r="K584" s="26"/>
      <c r="L584" s="26"/>
    </row>
    <row r="585" spans="1:12" s="5" customFormat="1" x14ac:dyDescent="0.2">
      <c r="A585" s="72" t="s">
        <v>11</v>
      </c>
      <c r="B585" s="73" t="s">
        <v>12</v>
      </c>
      <c r="C585" s="74" t="s">
        <v>5</v>
      </c>
      <c r="D585" s="75" t="s">
        <v>6</v>
      </c>
      <c r="E585" s="74" t="s">
        <v>7</v>
      </c>
      <c r="F585" s="74" t="s">
        <v>8</v>
      </c>
      <c r="G585" s="76" t="s">
        <v>24</v>
      </c>
      <c r="H585" s="76" t="s">
        <v>24</v>
      </c>
      <c r="K585" s="27"/>
      <c r="L585" s="27"/>
    </row>
    <row r="586" spans="1:12" x14ac:dyDescent="0.2">
      <c r="A586" s="63">
        <v>12</v>
      </c>
      <c r="B586" s="63">
        <v>-26</v>
      </c>
      <c r="C586" s="61">
        <v>0.5805555555555556</v>
      </c>
      <c r="D586" s="62">
        <v>22.126999999999999</v>
      </c>
      <c r="E586" s="63">
        <v>-23.74</v>
      </c>
      <c r="F586" s="63">
        <v>62.01</v>
      </c>
      <c r="G586" s="64">
        <f t="shared" si="18"/>
        <v>-375.29858199999995</v>
      </c>
      <c r="H586" s="64">
        <f t="shared" si="19"/>
        <v>608.10726599999998</v>
      </c>
      <c r="I586" s="64">
        <f>AVERAGE(G586:G597)-$J$6</f>
        <v>-406.12530221333338</v>
      </c>
      <c r="J586" s="64">
        <f>AVERAGE(H586:H597)-$K$6</f>
        <v>266.49624088461542</v>
      </c>
      <c r="K586" s="62">
        <f>I586/($E$8*A586^2)</f>
        <v>-0.78342072186214007</v>
      </c>
      <c r="L586" s="71">
        <f>J586/($E$8*A586^2)</f>
        <v>0.51407453874347109</v>
      </c>
    </row>
    <row r="587" spans="1:12" x14ac:dyDescent="0.2">
      <c r="C587" s="67">
        <v>0.5805555555555556</v>
      </c>
      <c r="D587" s="68">
        <v>22.524000000000001</v>
      </c>
      <c r="E587" s="69">
        <v>-24.87</v>
      </c>
      <c r="F587" s="69">
        <v>62.38</v>
      </c>
      <c r="G587" s="70">
        <f t="shared" si="18"/>
        <v>-367.84556600000002</v>
      </c>
      <c r="H587" s="70">
        <f t="shared" si="19"/>
        <v>611.73570800000005</v>
      </c>
    </row>
    <row r="588" spans="1:12" x14ac:dyDescent="0.2">
      <c r="C588" s="61">
        <v>0.5805555555555556</v>
      </c>
      <c r="D588" s="62">
        <v>22.907</v>
      </c>
      <c r="E588" s="63">
        <v>-24.04</v>
      </c>
      <c r="F588" s="63">
        <v>63.89</v>
      </c>
      <c r="G588" s="64">
        <f t="shared" si="18"/>
        <v>-390.79300999999998</v>
      </c>
      <c r="H588" s="64">
        <f t="shared" si="19"/>
        <v>626.54367400000001</v>
      </c>
    </row>
    <row r="589" spans="1:12" x14ac:dyDescent="0.2">
      <c r="C589" s="61">
        <v>0.5805555555555556</v>
      </c>
      <c r="D589" s="62">
        <v>23.690999999999999</v>
      </c>
      <c r="E589" s="63">
        <v>-23.93</v>
      </c>
      <c r="F589" s="63">
        <v>62.58</v>
      </c>
      <c r="G589" s="64">
        <f t="shared" si="18"/>
        <v>-379.02508999999998</v>
      </c>
      <c r="H589" s="64">
        <f t="shared" si="19"/>
        <v>613.69702799999993</v>
      </c>
    </row>
    <row r="590" spans="1:12" x14ac:dyDescent="0.2">
      <c r="C590" s="61">
        <v>0.5805555555555556</v>
      </c>
      <c r="D590" s="62">
        <v>24.103999999999999</v>
      </c>
      <c r="E590" s="63">
        <v>-22.99</v>
      </c>
      <c r="F590" s="63">
        <v>63.36</v>
      </c>
      <c r="G590" s="64">
        <f t="shared" si="18"/>
        <v>-395.89244200000002</v>
      </c>
      <c r="H590" s="64">
        <f t="shared" si="19"/>
        <v>621.34617600000001</v>
      </c>
    </row>
    <row r="591" spans="1:12" x14ac:dyDescent="0.2">
      <c r="C591" s="61">
        <v>0.5805555555555556</v>
      </c>
      <c r="D591" s="62">
        <v>24.478999999999999</v>
      </c>
      <c r="E591" s="63">
        <v>-23.2</v>
      </c>
      <c r="F591" s="63">
        <v>63.28</v>
      </c>
      <c r="G591" s="64">
        <f t="shared" si="18"/>
        <v>-393.04852799999998</v>
      </c>
      <c r="H591" s="64">
        <f t="shared" si="19"/>
        <v>620.56164799999999</v>
      </c>
    </row>
    <row r="592" spans="1:12" x14ac:dyDescent="0.2">
      <c r="C592" s="61">
        <v>0.5805555555555556</v>
      </c>
      <c r="D592" s="62">
        <v>24.876000000000001</v>
      </c>
      <c r="E592" s="63">
        <v>-23.9</v>
      </c>
      <c r="F592" s="63">
        <v>61.63</v>
      </c>
      <c r="G592" s="64">
        <f t="shared" si="18"/>
        <v>-370.003018</v>
      </c>
      <c r="H592" s="64">
        <f t="shared" si="19"/>
        <v>604.38075800000001</v>
      </c>
    </row>
    <row r="593" spans="1:12" x14ac:dyDescent="0.2">
      <c r="C593" s="61">
        <v>0.5805555555555556</v>
      </c>
      <c r="D593" s="62">
        <v>25.658999999999999</v>
      </c>
      <c r="E593" s="63">
        <v>-24.19</v>
      </c>
      <c r="F593" s="63">
        <v>62.41</v>
      </c>
      <c r="G593" s="64">
        <f t="shared" si="18"/>
        <v>-374.80825199999998</v>
      </c>
      <c r="H593" s="64">
        <f t="shared" si="19"/>
        <v>612.02990599999998</v>
      </c>
    </row>
    <row r="594" spans="1:12" x14ac:dyDescent="0.2">
      <c r="C594" s="61">
        <v>0.5805555555555556</v>
      </c>
      <c r="D594" s="62">
        <v>26.72</v>
      </c>
      <c r="E594" s="63">
        <v>-22.8</v>
      </c>
      <c r="F594" s="63">
        <v>63.43</v>
      </c>
      <c r="G594" s="64">
        <f t="shared" si="18"/>
        <v>-398.44215799999995</v>
      </c>
      <c r="H594" s="64">
        <f t="shared" si="19"/>
        <v>622.03263800000002</v>
      </c>
    </row>
    <row r="595" spans="1:12" x14ac:dyDescent="0.2">
      <c r="C595" s="61">
        <v>0.5805555555555556</v>
      </c>
      <c r="D595" s="62">
        <v>26.443000000000001</v>
      </c>
      <c r="E595" s="63">
        <v>-22.64</v>
      </c>
      <c r="F595" s="63">
        <v>61.86</v>
      </c>
      <c r="G595" s="64">
        <f t="shared" si="18"/>
        <v>-384.61485199999998</v>
      </c>
      <c r="H595" s="64">
        <f t="shared" si="19"/>
        <v>606.63627599999995</v>
      </c>
    </row>
    <row r="596" spans="1:12" x14ac:dyDescent="0.2">
      <c r="C596" s="61">
        <v>0.5805555555555556</v>
      </c>
      <c r="D596" s="62">
        <v>28.74</v>
      </c>
      <c r="E596" s="63">
        <v>-22.9</v>
      </c>
      <c r="F596" s="63">
        <v>62.93</v>
      </c>
      <c r="G596" s="64">
        <f t="shared" si="18"/>
        <v>-392.558198</v>
      </c>
      <c r="H596" s="64">
        <f t="shared" si="19"/>
        <v>617.12933799999996</v>
      </c>
    </row>
    <row r="597" spans="1:12" x14ac:dyDescent="0.2">
      <c r="C597" s="61">
        <v>0.5805555555555556</v>
      </c>
      <c r="D597" s="62">
        <v>28.411000000000001</v>
      </c>
      <c r="E597" s="63">
        <v>-23.17</v>
      </c>
      <c r="F597" s="63">
        <v>62.73</v>
      </c>
      <c r="G597" s="64">
        <f t="shared" si="18"/>
        <v>-387.94909599999994</v>
      </c>
      <c r="H597" s="64">
        <f t="shared" si="19"/>
        <v>615.16801799999996</v>
      </c>
    </row>
    <row r="598" spans="1:12" s="8" customFormat="1" x14ac:dyDescent="0.2">
      <c r="A598" s="7" t="s">
        <v>10</v>
      </c>
      <c r="B598" s="59" t="s">
        <v>13</v>
      </c>
      <c r="C598" s="3" t="s">
        <v>3</v>
      </c>
      <c r="D598" s="46" t="s">
        <v>4</v>
      </c>
      <c r="E598" s="3" t="s">
        <v>2</v>
      </c>
      <c r="F598" s="3" t="s">
        <v>0</v>
      </c>
      <c r="G598" s="12" t="s">
        <v>22</v>
      </c>
      <c r="H598" s="12" t="s">
        <v>23</v>
      </c>
      <c r="K598" s="26"/>
      <c r="L598" s="26"/>
    </row>
    <row r="599" spans="1:12" s="5" customFormat="1" x14ac:dyDescent="0.2">
      <c r="A599" s="72" t="s">
        <v>11</v>
      </c>
      <c r="B599" s="73" t="s">
        <v>12</v>
      </c>
      <c r="C599" s="74" t="s">
        <v>5</v>
      </c>
      <c r="D599" s="75" t="s">
        <v>6</v>
      </c>
      <c r="E599" s="74" t="s">
        <v>7</v>
      </c>
      <c r="F599" s="74" t="s">
        <v>8</v>
      </c>
      <c r="G599" s="76" t="s">
        <v>24</v>
      </c>
      <c r="H599" s="76" t="s">
        <v>24</v>
      </c>
      <c r="K599" s="27"/>
      <c r="L599" s="27"/>
    </row>
    <row r="600" spans="1:12" x14ac:dyDescent="0.2">
      <c r="A600" s="63">
        <v>12</v>
      </c>
      <c r="B600" s="63">
        <v>-28</v>
      </c>
      <c r="C600" s="61">
        <v>0.58125000000000004</v>
      </c>
      <c r="D600" s="62">
        <v>4.976</v>
      </c>
      <c r="E600" s="63">
        <v>-26.6</v>
      </c>
      <c r="F600" s="63">
        <v>64.02</v>
      </c>
      <c r="G600" s="64">
        <f t="shared" si="18"/>
        <v>-366.96297199999992</v>
      </c>
      <c r="H600" s="64">
        <f t="shared" si="19"/>
        <v>627.81853199999989</v>
      </c>
      <c r="I600" s="64">
        <f>AVERAGE(G600:G610)-$J$6</f>
        <v>-390.61898742545458</v>
      </c>
      <c r="J600" s="64">
        <f>AVERAGE(H600:H610)-$K$6</f>
        <v>275.64981047552442</v>
      </c>
      <c r="K600" s="62">
        <f>I600/($E$8*A600^2)</f>
        <v>-0.75350884920033678</v>
      </c>
      <c r="L600" s="71">
        <f>J600/($E$8*A600^2)</f>
        <v>0.53173188749136657</v>
      </c>
    </row>
    <row r="601" spans="1:12" x14ac:dyDescent="0.2">
      <c r="C601" s="67">
        <v>0.58125000000000004</v>
      </c>
      <c r="D601" s="68">
        <v>5.7460000000000004</v>
      </c>
      <c r="E601" s="69">
        <v>-26.23</v>
      </c>
      <c r="F601" s="69">
        <v>63.88</v>
      </c>
      <c r="G601" s="70">
        <f t="shared" si="18"/>
        <v>-369.21849000000003</v>
      </c>
      <c r="H601" s="70">
        <f t="shared" si="19"/>
        <v>626.44560799999999</v>
      </c>
    </row>
    <row r="602" spans="1:12" x14ac:dyDescent="0.2">
      <c r="C602" s="61">
        <v>0.58125000000000004</v>
      </c>
      <c r="D602" s="62">
        <v>6.16</v>
      </c>
      <c r="E602" s="63">
        <v>-25.52</v>
      </c>
      <c r="F602" s="63">
        <v>63.78</v>
      </c>
      <c r="G602" s="64">
        <f t="shared" si="18"/>
        <v>-375.20051600000005</v>
      </c>
      <c r="H602" s="64">
        <f t="shared" si="19"/>
        <v>625.46494799999994</v>
      </c>
    </row>
    <row r="603" spans="1:12" x14ac:dyDescent="0.2">
      <c r="C603" s="61">
        <v>0.58125000000000004</v>
      </c>
      <c r="D603" s="62">
        <v>6.5039999999999996</v>
      </c>
      <c r="E603" s="63">
        <v>-25.88</v>
      </c>
      <c r="F603" s="63">
        <v>63.4</v>
      </c>
      <c r="G603" s="64">
        <f t="shared" si="18"/>
        <v>-367.94363199999992</v>
      </c>
      <c r="H603" s="64">
        <f t="shared" si="19"/>
        <v>621.73843999999997</v>
      </c>
    </row>
    <row r="604" spans="1:12" x14ac:dyDescent="0.2">
      <c r="C604" s="61">
        <v>0.58125000000000004</v>
      </c>
      <c r="D604" s="62">
        <v>6.9480000000000004</v>
      </c>
      <c r="E604" s="63">
        <v>-26.23</v>
      </c>
      <c r="F604" s="63">
        <v>63.44</v>
      </c>
      <c r="G604" s="64">
        <f t="shared" si="18"/>
        <v>-364.9035859999999</v>
      </c>
      <c r="H604" s="64">
        <f t="shared" si="19"/>
        <v>622.13070399999992</v>
      </c>
    </row>
    <row r="605" spans="1:12" x14ac:dyDescent="0.2">
      <c r="C605" s="61">
        <v>0.58125000000000004</v>
      </c>
      <c r="D605" s="62">
        <v>7.7089999999999996</v>
      </c>
      <c r="E605" s="63">
        <v>-26.01</v>
      </c>
      <c r="F605" s="63">
        <v>64.41</v>
      </c>
      <c r="G605" s="64">
        <f t="shared" si="18"/>
        <v>-376.57343999999989</v>
      </c>
      <c r="H605" s="64">
        <f t="shared" si="19"/>
        <v>631.64310599999999</v>
      </c>
    </row>
    <row r="606" spans="1:12" x14ac:dyDescent="0.2">
      <c r="C606" s="61">
        <v>0.58125000000000004</v>
      </c>
      <c r="D606" s="62">
        <v>8.1129999999999995</v>
      </c>
      <c r="E606" s="63">
        <v>-25.88</v>
      </c>
      <c r="F606" s="63">
        <v>64.72</v>
      </c>
      <c r="G606" s="64">
        <f t="shared" si="18"/>
        <v>-380.88834400000002</v>
      </c>
      <c r="H606" s="64">
        <f t="shared" si="19"/>
        <v>634.68315199999995</v>
      </c>
    </row>
    <row r="607" spans="1:12" x14ac:dyDescent="0.2">
      <c r="C607" s="61">
        <v>0.58125000000000004</v>
      </c>
      <c r="D607" s="62">
        <v>9.2840000000000007</v>
      </c>
      <c r="E607" s="63">
        <v>-26.1</v>
      </c>
      <c r="F607" s="63">
        <v>63.01</v>
      </c>
      <c r="G607" s="64">
        <f t="shared" si="18"/>
        <v>-361.96160599999996</v>
      </c>
      <c r="H607" s="64">
        <f t="shared" si="19"/>
        <v>617.91386599999998</v>
      </c>
    </row>
    <row r="608" spans="1:12" x14ac:dyDescent="0.2">
      <c r="C608" s="61">
        <v>0.58125000000000004</v>
      </c>
      <c r="D608" s="62">
        <v>9.68</v>
      </c>
      <c r="E608" s="63">
        <v>-26.31</v>
      </c>
      <c r="F608" s="63">
        <v>63.11</v>
      </c>
      <c r="G608" s="64">
        <f t="shared" si="18"/>
        <v>-360.88287999999994</v>
      </c>
      <c r="H608" s="64">
        <f t="shared" si="19"/>
        <v>618.89452599999993</v>
      </c>
    </row>
    <row r="609" spans="1:12" x14ac:dyDescent="0.2">
      <c r="C609" s="61">
        <v>0.58125000000000004</v>
      </c>
      <c r="D609" s="62">
        <v>11.263</v>
      </c>
      <c r="E609" s="63">
        <v>-26.06</v>
      </c>
      <c r="F609" s="63">
        <v>62.77</v>
      </c>
      <c r="G609" s="64">
        <f t="shared" si="18"/>
        <v>-360.00028600000007</v>
      </c>
      <c r="H609" s="64">
        <f t="shared" si="19"/>
        <v>615.56028200000003</v>
      </c>
    </row>
    <row r="610" spans="1:12" x14ac:dyDescent="0.2">
      <c r="C610" s="61">
        <v>0.58125000000000004</v>
      </c>
      <c r="D610" s="62">
        <v>11.648999999999999</v>
      </c>
      <c r="E610" s="63">
        <v>-25.68</v>
      </c>
      <c r="F610" s="63">
        <v>63.51</v>
      </c>
      <c r="G610" s="64">
        <f t="shared" si="18"/>
        <v>-370.98367799999994</v>
      </c>
      <c r="H610" s="64">
        <f t="shared" si="19"/>
        <v>622.81716599999993</v>
      </c>
    </row>
    <row r="611" spans="1:12" x14ac:dyDescent="0.2">
      <c r="C611" s="61">
        <v>0.58125000000000004</v>
      </c>
      <c r="D611" s="62">
        <v>12.7</v>
      </c>
      <c r="E611" s="63">
        <v>-25.93</v>
      </c>
      <c r="F611" s="63">
        <v>62.45</v>
      </c>
      <c r="G611" s="64">
        <f t="shared" si="18"/>
        <v>-358.13703200000003</v>
      </c>
      <c r="H611" s="64">
        <f t="shared" si="19"/>
        <v>612.42217000000005</v>
      </c>
    </row>
    <row r="612" spans="1:12" s="8" customFormat="1" x14ac:dyDescent="0.2">
      <c r="A612" s="7" t="s">
        <v>10</v>
      </c>
      <c r="B612" s="59" t="s">
        <v>13</v>
      </c>
      <c r="C612" s="3" t="s">
        <v>3</v>
      </c>
      <c r="D612" s="46" t="s">
        <v>4</v>
      </c>
      <c r="E612" s="3" t="s">
        <v>2</v>
      </c>
      <c r="F612" s="3" t="s">
        <v>0</v>
      </c>
      <c r="G612" s="12" t="s">
        <v>22</v>
      </c>
      <c r="H612" s="12" t="s">
        <v>23</v>
      </c>
      <c r="K612" s="26"/>
      <c r="L612" s="26"/>
    </row>
    <row r="613" spans="1:12" s="5" customFormat="1" x14ac:dyDescent="0.2">
      <c r="A613" s="72" t="s">
        <v>11</v>
      </c>
      <c r="B613" s="73" t="s">
        <v>12</v>
      </c>
      <c r="C613" s="74" t="s">
        <v>5</v>
      </c>
      <c r="D613" s="75" t="s">
        <v>6</v>
      </c>
      <c r="E613" s="74" t="s">
        <v>7</v>
      </c>
      <c r="F613" s="74" t="s">
        <v>8</v>
      </c>
      <c r="G613" s="76" t="s">
        <v>24</v>
      </c>
      <c r="H613" s="76" t="s">
        <v>24</v>
      </c>
      <c r="K613" s="27"/>
      <c r="L613" s="27"/>
    </row>
    <row r="614" spans="1:12" x14ac:dyDescent="0.2">
      <c r="A614" s="63">
        <v>12</v>
      </c>
      <c r="B614" s="63">
        <v>-30</v>
      </c>
      <c r="C614" s="61">
        <v>0.58125000000000004</v>
      </c>
      <c r="D614" s="62">
        <v>48.725999999999999</v>
      </c>
      <c r="E614" s="63">
        <v>-27.97</v>
      </c>
      <c r="F614" s="63">
        <v>63.87</v>
      </c>
      <c r="G614" s="70">
        <f t="shared" si="18"/>
        <v>-352.05694</v>
      </c>
      <c r="H614" s="64">
        <f t="shared" si="19"/>
        <v>626.34754199999998</v>
      </c>
      <c r="I614" s="64">
        <f>AVERAGE(G614:G625)-$J$6</f>
        <v>-379.31242338000004</v>
      </c>
      <c r="J614" s="64">
        <f>AVERAGE(H614:H625)-$K$6</f>
        <v>285.84793155128204</v>
      </c>
      <c r="K614" s="62">
        <f>I614/($E$8*A614^2)</f>
        <v>-0.73169834756944452</v>
      </c>
      <c r="L614" s="71">
        <f>J614/($E$8*A614^2)</f>
        <v>0.55140418894923238</v>
      </c>
    </row>
    <row r="615" spans="1:12" x14ac:dyDescent="0.2">
      <c r="C615" s="67">
        <v>0.58125000000000004</v>
      </c>
      <c r="D615" s="68">
        <v>49.384999999999998</v>
      </c>
      <c r="E615" s="69">
        <v>-27.97</v>
      </c>
      <c r="F615" s="69">
        <v>64.45</v>
      </c>
      <c r="G615" s="70">
        <f t="shared" si="18"/>
        <v>-357.74476800000002</v>
      </c>
      <c r="H615" s="70">
        <f t="shared" si="19"/>
        <v>632.03536999999994</v>
      </c>
    </row>
    <row r="616" spans="1:12" x14ac:dyDescent="0.2">
      <c r="C616" s="61">
        <v>0.58125000000000004</v>
      </c>
      <c r="D616" s="62">
        <v>49.765999999999998</v>
      </c>
      <c r="E616" s="63">
        <v>-28.05</v>
      </c>
      <c r="F616" s="63">
        <v>64.45</v>
      </c>
      <c r="G616" s="64">
        <f t="shared" si="18"/>
        <v>-356.96024000000006</v>
      </c>
      <c r="H616" s="64">
        <f t="shared" si="19"/>
        <v>632.03536999999994</v>
      </c>
    </row>
    <row r="617" spans="1:12" x14ac:dyDescent="0.2">
      <c r="C617" s="61">
        <v>0.58125000000000004</v>
      </c>
      <c r="D617" s="62">
        <v>50.167000000000002</v>
      </c>
      <c r="E617" s="63">
        <v>-28.13</v>
      </c>
      <c r="F617" s="63">
        <v>65.63</v>
      </c>
      <c r="G617" s="64">
        <f t="shared" si="18"/>
        <v>-367.7475</v>
      </c>
      <c r="H617" s="64">
        <f t="shared" si="19"/>
        <v>643.60715799999991</v>
      </c>
    </row>
    <row r="618" spans="1:12" x14ac:dyDescent="0.2">
      <c r="C618" s="61">
        <v>0.58125000000000004</v>
      </c>
      <c r="D618" s="62">
        <v>51.351999999999997</v>
      </c>
      <c r="E618" s="63">
        <v>-28.22</v>
      </c>
      <c r="F618" s="63">
        <v>65.040000000000006</v>
      </c>
      <c r="G618" s="64">
        <f t="shared" si="18"/>
        <v>-361.07901200000003</v>
      </c>
      <c r="H618" s="64">
        <f t="shared" si="19"/>
        <v>637.82126400000004</v>
      </c>
    </row>
    <row r="619" spans="1:12" x14ac:dyDescent="0.2">
      <c r="C619" s="61">
        <v>0.58125000000000004</v>
      </c>
      <c r="D619" s="62">
        <v>51.734999999999999</v>
      </c>
      <c r="E619" s="63">
        <v>-28.41</v>
      </c>
      <c r="F619" s="63">
        <v>64.03</v>
      </c>
      <c r="G619" s="64">
        <f t="shared" si="18"/>
        <v>-349.31109200000003</v>
      </c>
      <c r="H619" s="64">
        <f t="shared" si="19"/>
        <v>627.91659800000002</v>
      </c>
    </row>
    <row r="620" spans="1:12" x14ac:dyDescent="0.2">
      <c r="C620" s="61">
        <v>0.58125000000000004</v>
      </c>
      <c r="D620" s="62">
        <v>52.136000000000003</v>
      </c>
      <c r="E620" s="63">
        <v>-28.59</v>
      </c>
      <c r="F620" s="63">
        <v>64.569999999999993</v>
      </c>
      <c r="G620" s="64">
        <f t="shared" si="18"/>
        <v>-352.84146799999991</v>
      </c>
      <c r="H620" s="64">
        <f t="shared" si="19"/>
        <v>633.21216199999992</v>
      </c>
    </row>
    <row r="621" spans="1:12" x14ac:dyDescent="0.2">
      <c r="C621" s="61">
        <v>0.58125000000000004</v>
      </c>
      <c r="D621" s="62">
        <v>53.716000000000001</v>
      </c>
      <c r="E621" s="63">
        <v>-28.29</v>
      </c>
      <c r="F621" s="63">
        <v>65.3</v>
      </c>
      <c r="G621" s="64">
        <f t="shared" si="18"/>
        <v>-362.94226599999996</v>
      </c>
      <c r="H621" s="64">
        <f t="shared" si="19"/>
        <v>640.37097999999992</v>
      </c>
    </row>
    <row r="622" spans="1:12" x14ac:dyDescent="0.2">
      <c r="C622" s="61">
        <v>0.58125000000000004</v>
      </c>
      <c r="D622" s="62">
        <v>54.103000000000002</v>
      </c>
      <c r="E622" s="63">
        <v>-27.9</v>
      </c>
      <c r="F622" s="63">
        <v>64.67</v>
      </c>
      <c r="G622" s="64">
        <f t="shared" si="18"/>
        <v>-360.58868200000001</v>
      </c>
      <c r="H622" s="64">
        <f t="shared" si="19"/>
        <v>634.19282199999998</v>
      </c>
    </row>
    <row r="623" spans="1:12" x14ac:dyDescent="0.2">
      <c r="C623" s="61">
        <v>0.58125000000000004</v>
      </c>
      <c r="D623" s="62">
        <v>54.887999999999998</v>
      </c>
      <c r="E623" s="63">
        <v>-28.5</v>
      </c>
      <c r="F623" s="63">
        <v>64.819999999999993</v>
      </c>
      <c r="G623" s="64">
        <f t="shared" si="18"/>
        <v>-356.17571199999992</v>
      </c>
      <c r="H623" s="64">
        <f t="shared" si="19"/>
        <v>635.66381199999989</v>
      </c>
    </row>
    <row r="624" spans="1:12" x14ac:dyDescent="0.2">
      <c r="C624" s="61">
        <v>0.58125000000000004</v>
      </c>
      <c r="D624" s="62">
        <v>55.244</v>
      </c>
      <c r="E624" s="63">
        <v>-28.7</v>
      </c>
      <c r="F624" s="63">
        <v>63.79</v>
      </c>
      <c r="G624" s="64">
        <f t="shared" si="18"/>
        <v>-344.11359400000003</v>
      </c>
      <c r="H624" s="64">
        <f t="shared" si="19"/>
        <v>625.56301399999995</v>
      </c>
    </row>
    <row r="625" spans="1:12" x14ac:dyDescent="0.2">
      <c r="C625" s="61">
        <v>0.58125000000000004</v>
      </c>
      <c r="D625" s="62">
        <v>55.673999999999999</v>
      </c>
      <c r="E625" s="63">
        <v>-28.13</v>
      </c>
      <c r="F625" s="63">
        <v>65.55</v>
      </c>
      <c r="G625" s="64">
        <f t="shared" si="18"/>
        <v>-366.96297199999998</v>
      </c>
      <c r="H625" s="64">
        <f t="shared" si="19"/>
        <v>642.82262999999989</v>
      </c>
    </row>
    <row r="626" spans="1:12" s="8" customFormat="1" x14ac:dyDescent="0.2">
      <c r="A626" s="7" t="s">
        <v>10</v>
      </c>
      <c r="B626" s="59" t="s">
        <v>13</v>
      </c>
      <c r="C626" s="3" t="s">
        <v>3</v>
      </c>
      <c r="D626" s="46" t="s">
        <v>4</v>
      </c>
      <c r="E626" s="3" t="s">
        <v>2</v>
      </c>
      <c r="F626" s="3" t="s">
        <v>0</v>
      </c>
      <c r="G626" s="12" t="s">
        <v>22</v>
      </c>
      <c r="H626" s="12" t="s">
        <v>23</v>
      </c>
      <c r="K626" s="26"/>
      <c r="L626" s="26"/>
    </row>
    <row r="627" spans="1:12" s="5" customFormat="1" x14ac:dyDescent="0.2">
      <c r="A627" s="72" t="s">
        <v>11</v>
      </c>
      <c r="B627" s="73" t="s">
        <v>12</v>
      </c>
      <c r="C627" s="74" t="s">
        <v>5</v>
      </c>
      <c r="D627" s="75" t="s">
        <v>6</v>
      </c>
      <c r="E627" s="74" t="s">
        <v>7</v>
      </c>
      <c r="F627" s="74" t="s">
        <v>8</v>
      </c>
      <c r="G627" s="76" t="s">
        <v>24</v>
      </c>
      <c r="H627" s="76" t="s">
        <v>24</v>
      </c>
      <c r="K627" s="27"/>
      <c r="L627" s="27"/>
    </row>
    <row r="628" spans="1:12" x14ac:dyDescent="0.2">
      <c r="A628" s="63">
        <v>12</v>
      </c>
      <c r="B628" s="63">
        <v>-32</v>
      </c>
      <c r="C628" s="61">
        <v>0.58194444444444449</v>
      </c>
      <c r="D628" s="62">
        <v>35.299999999999997</v>
      </c>
      <c r="E628" s="63">
        <v>-30.18</v>
      </c>
      <c r="F628" s="63">
        <v>66.010000000000005</v>
      </c>
      <c r="G628" s="64">
        <f t="shared" si="18"/>
        <v>-351.37047800000005</v>
      </c>
      <c r="H628" s="64">
        <f t="shared" si="19"/>
        <v>647.33366599999999</v>
      </c>
      <c r="I628" s="64">
        <f>AVERAGE(G628:G639)-$J$6</f>
        <v>-373.85341604666667</v>
      </c>
      <c r="J628" s="64">
        <f>AVERAGE(H628:H639)-$K$6</f>
        <v>300.94192338461539</v>
      </c>
      <c r="K628" s="62">
        <f>I628/($E$8*A628^2)</f>
        <v>-0.72116785502829217</v>
      </c>
      <c r="L628" s="71">
        <f>J628/($E$8*A628^2)</f>
        <v>0.58052068554131053</v>
      </c>
    </row>
    <row r="629" spans="1:12" x14ac:dyDescent="0.2">
      <c r="C629" s="67">
        <v>0.58194444444444449</v>
      </c>
      <c r="D629" s="68">
        <v>36.514000000000003</v>
      </c>
      <c r="E629" s="69">
        <v>-31.15</v>
      </c>
      <c r="F629" s="69">
        <v>66.489999999999995</v>
      </c>
      <c r="G629" s="70">
        <f t="shared" si="18"/>
        <v>-346.56524399999995</v>
      </c>
      <c r="H629" s="70">
        <f t="shared" si="19"/>
        <v>652.0408339999999</v>
      </c>
    </row>
    <row r="630" spans="1:12" x14ac:dyDescent="0.2">
      <c r="C630" s="61">
        <v>0.58194444444444449</v>
      </c>
      <c r="D630" s="62">
        <v>36.942999999999998</v>
      </c>
      <c r="E630" s="63">
        <v>-30.89</v>
      </c>
      <c r="F630" s="63">
        <v>66.430000000000007</v>
      </c>
      <c r="G630" s="64">
        <f t="shared" si="18"/>
        <v>-348.52656400000006</v>
      </c>
      <c r="H630" s="64">
        <f t="shared" si="19"/>
        <v>651.45243800000003</v>
      </c>
    </row>
    <row r="631" spans="1:12" x14ac:dyDescent="0.2">
      <c r="C631" s="61">
        <v>0.58194444444444449</v>
      </c>
      <c r="D631" s="62">
        <v>37.343000000000004</v>
      </c>
      <c r="E631" s="63">
        <v>-30.51</v>
      </c>
      <c r="F631" s="63">
        <v>66.13</v>
      </c>
      <c r="G631" s="64">
        <f t="shared" si="18"/>
        <v>-349.31109199999992</v>
      </c>
      <c r="H631" s="64">
        <f t="shared" si="19"/>
        <v>648.51045799999997</v>
      </c>
    </row>
    <row r="632" spans="1:12" x14ac:dyDescent="0.2">
      <c r="C632" s="61">
        <v>0.58194444444444449</v>
      </c>
      <c r="D632" s="62">
        <v>37.723999999999997</v>
      </c>
      <c r="E632" s="63">
        <v>-29.91</v>
      </c>
      <c r="F632" s="63">
        <v>65.8</v>
      </c>
      <c r="G632" s="64">
        <f t="shared" si="18"/>
        <v>-351.95887399999998</v>
      </c>
      <c r="H632" s="64">
        <f t="shared" si="19"/>
        <v>645.27427999999998</v>
      </c>
    </row>
    <row r="633" spans="1:12" x14ac:dyDescent="0.2">
      <c r="C633" s="61">
        <v>0.58194444444444449</v>
      </c>
      <c r="D633" s="62">
        <v>38.506999999999998</v>
      </c>
      <c r="E633" s="63">
        <v>-29.85</v>
      </c>
      <c r="F633" s="63">
        <v>65.25</v>
      </c>
      <c r="G633" s="64">
        <f t="shared" si="18"/>
        <v>-347.15364</v>
      </c>
      <c r="H633" s="64">
        <f t="shared" si="19"/>
        <v>639.88064999999995</v>
      </c>
    </row>
    <row r="634" spans="1:12" x14ac:dyDescent="0.2">
      <c r="C634" s="61">
        <v>0.58194444444444449</v>
      </c>
      <c r="D634" s="62">
        <v>38.926000000000002</v>
      </c>
      <c r="E634" s="63">
        <v>-29.99</v>
      </c>
      <c r="F634" s="63">
        <v>65.95</v>
      </c>
      <c r="G634" s="64">
        <f t="shared" si="18"/>
        <v>-352.64533600000004</v>
      </c>
      <c r="H634" s="64">
        <f t="shared" si="19"/>
        <v>646.74527</v>
      </c>
    </row>
    <row r="635" spans="1:12" x14ac:dyDescent="0.2">
      <c r="C635" s="61">
        <v>0.58194444444444449</v>
      </c>
      <c r="D635" s="62">
        <v>39.265000000000001</v>
      </c>
      <c r="E635" s="63">
        <v>-30.02</v>
      </c>
      <c r="F635" s="63">
        <v>66.290000000000006</v>
      </c>
      <c r="G635" s="64">
        <f t="shared" si="18"/>
        <v>-355.68538200000006</v>
      </c>
      <c r="H635" s="64">
        <f t="shared" si="19"/>
        <v>650.07951400000002</v>
      </c>
    </row>
    <row r="636" spans="1:12" x14ac:dyDescent="0.2">
      <c r="C636" s="61">
        <v>0.58194444444444449</v>
      </c>
      <c r="D636" s="62">
        <v>40.49</v>
      </c>
      <c r="E636" s="63">
        <v>-30.34</v>
      </c>
      <c r="F636" s="63">
        <v>66.53</v>
      </c>
      <c r="G636" s="64">
        <f t="shared" si="18"/>
        <v>-354.90085399999998</v>
      </c>
      <c r="H636" s="64">
        <f t="shared" si="19"/>
        <v>652.43309799999997</v>
      </c>
    </row>
    <row r="637" spans="1:12" x14ac:dyDescent="0.2">
      <c r="C637" s="61">
        <v>0.58194444444444449</v>
      </c>
      <c r="D637" s="62">
        <v>40.475999999999999</v>
      </c>
      <c r="E637" s="63">
        <v>-30.41</v>
      </c>
      <c r="F637" s="63">
        <v>66.62</v>
      </c>
      <c r="G637" s="64">
        <f t="shared" si="18"/>
        <v>-355.09698600000007</v>
      </c>
      <c r="H637" s="64">
        <f t="shared" si="19"/>
        <v>653.31569200000001</v>
      </c>
    </row>
    <row r="638" spans="1:12" x14ac:dyDescent="0.2">
      <c r="C638" s="61">
        <v>0.58194444444444449</v>
      </c>
      <c r="D638" s="62">
        <v>40.881</v>
      </c>
      <c r="E638" s="63">
        <v>-30.29</v>
      </c>
      <c r="F638" s="63">
        <v>66.45</v>
      </c>
      <c r="G638" s="64">
        <f t="shared" si="18"/>
        <v>-354.60665600000004</v>
      </c>
      <c r="H638" s="64">
        <f t="shared" si="19"/>
        <v>651.64856999999995</v>
      </c>
    </row>
    <row r="639" spans="1:12" x14ac:dyDescent="0.2">
      <c r="C639" s="61">
        <v>0.58194444444444449</v>
      </c>
      <c r="D639" s="62">
        <v>42.671999999999997</v>
      </c>
      <c r="E639" s="63">
        <v>-30.47</v>
      </c>
      <c r="F639" s="63">
        <v>66.69</v>
      </c>
      <c r="G639" s="64">
        <f t="shared" si="18"/>
        <v>-355.19505199999998</v>
      </c>
      <c r="H639" s="64">
        <f t="shared" si="19"/>
        <v>654.0021539999999</v>
      </c>
    </row>
    <row r="640" spans="1:12" x14ac:dyDescent="0.2">
      <c r="C640" s="61">
        <v>0.58194444444444449</v>
      </c>
      <c r="D640" s="62">
        <v>42.71</v>
      </c>
      <c r="E640" s="63">
        <v>-30.23</v>
      </c>
      <c r="F640" s="63">
        <v>66.260000000000005</v>
      </c>
      <c r="G640" s="64">
        <f t="shared" ref="G640:G699" si="20">(-E640-F640)*$C$3</f>
        <v>-353.33179799999999</v>
      </c>
      <c r="H640" s="64">
        <f t="shared" ref="H640:H699" si="21">F640*$C$3</f>
        <v>649.78531599999997</v>
      </c>
    </row>
    <row r="641" spans="1:12" x14ac:dyDescent="0.2">
      <c r="C641" s="61">
        <v>0.58194444444444449</v>
      </c>
      <c r="D641" s="62">
        <v>42.841000000000001</v>
      </c>
      <c r="E641" s="63">
        <v>-30.14</v>
      </c>
      <c r="F641" s="63">
        <v>66.12</v>
      </c>
      <c r="G641" s="64">
        <f t="shared" si="20"/>
        <v>-352.84146800000002</v>
      </c>
      <c r="H641" s="64">
        <f t="shared" si="21"/>
        <v>648.41239200000007</v>
      </c>
    </row>
    <row r="642" spans="1:12" s="8" customFormat="1" x14ac:dyDescent="0.2">
      <c r="A642" s="7" t="s">
        <v>10</v>
      </c>
      <c r="B642" s="59" t="s">
        <v>13</v>
      </c>
      <c r="C642" s="3" t="s">
        <v>3</v>
      </c>
      <c r="D642" s="46" t="s">
        <v>4</v>
      </c>
      <c r="E642" s="3" t="s">
        <v>2</v>
      </c>
      <c r="F642" s="3" t="s">
        <v>0</v>
      </c>
      <c r="G642" s="12" t="s">
        <v>22</v>
      </c>
      <c r="H642" s="12" t="s">
        <v>23</v>
      </c>
      <c r="K642" s="26"/>
      <c r="L642" s="26"/>
    </row>
    <row r="643" spans="1:12" s="5" customFormat="1" x14ac:dyDescent="0.2">
      <c r="A643" s="72" t="s">
        <v>11</v>
      </c>
      <c r="B643" s="73" t="s">
        <v>12</v>
      </c>
      <c r="C643" s="74" t="s">
        <v>5</v>
      </c>
      <c r="D643" s="75" t="s">
        <v>6</v>
      </c>
      <c r="E643" s="74" t="s">
        <v>7</v>
      </c>
      <c r="F643" s="74" t="s">
        <v>8</v>
      </c>
      <c r="G643" s="76" t="s">
        <v>24</v>
      </c>
      <c r="H643" s="76" t="s">
        <v>24</v>
      </c>
      <c r="K643" s="27"/>
      <c r="L643" s="27"/>
    </row>
    <row r="644" spans="1:12" x14ac:dyDescent="0.2">
      <c r="A644" s="63">
        <v>12</v>
      </c>
      <c r="B644" s="63">
        <v>-34</v>
      </c>
      <c r="C644" s="61">
        <v>0.58263888888888882</v>
      </c>
      <c r="D644" s="62">
        <v>25.257999999999999</v>
      </c>
      <c r="E644" s="63">
        <v>-31.7</v>
      </c>
      <c r="F644" s="63">
        <v>67.33</v>
      </c>
      <c r="G644" s="64">
        <f t="shared" si="20"/>
        <v>-349.40915799999993</v>
      </c>
      <c r="H644" s="64">
        <f t="shared" si="21"/>
        <v>660.27837799999998</v>
      </c>
      <c r="I644" s="64">
        <f>AVERAGE(G644:G654)-$J$6</f>
        <v>-375.3385216072727</v>
      </c>
      <c r="J644" s="64">
        <f>AVERAGE(H644:H654)-$K$6</f>
        <v>316.7127192027973</v>
      </c>
      <c r="K644" s="62">
        <f>I644/($E$8*A644^2)</f>
        <v>-0.72403264198933781</v>
      </c>
      <c r="L644" s="71">
        <f>J644/($E$8*A644^2)</f>
        <v>0.61094274537576643</v>
      </c>
    </row>
    <row r="645" spans="1:12" x14ac:dyDescent="0.2">
      <c r="C645" s="67">
        <v>0.58263888888888882</v>
      </c>
      <c r="D645" s="68">
        <v>25.684999999999999</v>
      </c>
      <c r="E645" s="69">
        <v>-31.46</v>
      </c>
      <c r="F645" s="69">
        <v>67.88</v>
      </c>
      <c r="G645" s="70">
        <f t="shared" si="20"/>
        <v>-357.15637199999992</v>
      </c>
      <c r="H645" s="70">
        <f t="shared" si="21"/>
        <v>665.67200799999989</v>
      </c>
    </row>
    <row r="646" spans="1:12" x14ac:dyDescent="0.2">
      <c r="C646" s="61">
        <v>0.58263888888888882</v>
      </c>
      <c r="D646" s="62">
        <v>26.83</v>
      </c>
      <c r="E646" s="63">
        <v>-31.53</v>
      </c>
      <c r="F646" s="63">
        <v>68</v>
      </c>
      <c r="G646" s="64">
        <f t="shared" si="20"/>
        <v>-357.64670199999995</v>
      </c>
      <c r="H646" s="64">
        <f t="shared" si="21"/>
        <v>666.84879999999998</v>
      </c>
    </row>
    <row r="647" spans="1:12" x14ac:dyDescent="0.2">
      <c r="C647" s="61">
        <v>0.58263888888888882</v>
      </c>
      <c r="D647" s="62">
        <v>26.468</v>
      </c>
      <c r="E647" s="63">
        <v>-31.44</v>
      </c>
      <c r="F647" s="63">
        <v>67.61</v>
      </c>
      <c r="G647" s="64">
        <f t="shared" si="20"/>
        <v>-354.704722</v>
      </c>
      <c r="H647" s="64">
        <f t="shared" si="21"/>
        <v>663.024226</v>
      </c>
    </row>
    <row r="648" spans="1:12" x14ac:dyDescent="0.2">
      <c r="C648" s="61">
        <v>0.58263888888888882</v>
      </c>
      <c r="D648" s="62">
        <v>27.26</v>
      </c>
      <c r="E648" s="63">
        <v>-31.73</v>
      </c>
      <c r="F648" s="63">
        <v>68.03</v>
      </c>
      <c r="G648" s="64">
        <f t="shared" si="20"/>
        <v>-355.97957999999994</v>
      </c>
      <c r="H648" s="64">
        <f t="shared" si="21"/>
        <v>667.14299800000003</v>
      </c>
    </row>
    <row r="649" spans="1:12" x14ac:dyDescent="0.2">
      <c r="C649" s="61">
        <v>0.58263888888888882</v>
      </c>
      <c r="D649" s="62">
        <v>27.641999999999999</v>
      </c>
      <c r="E649" s="63">
        <v>-32.1</v>
      </c>
      <c r="F649" s="63">
        <v>68.099999999999994</v>
      </c>
      <c r="G649" s="64">
        <f t="shared" si="20"/>
        <v>-353.03759999999994</v>
      </c>
      <c r="H649" s="64">
        <f t="shared" si="21"/>
        <v>667.82945999999993</v>
      </c>
    </row>
    <row r="650" spans="1:12" x14ac:dyDescent="0.2">
      <c r="C650" s="61">
        <v>0.58263888888888882</v>
      </c>
      <c r="D650" s="62">
        <v>28.451000000000001</v>
      </c>
      <c r="E650" s="63">
        <v>-31.57</v>
      </c>
      <c r="F650" s="63">
        <v>68.989999999999995</v>
      </c>
      <c r="G650" s="64">
        <f t="shared" si="20"/>
        <v>-366.96297199999992</v>
      </c>
      <c r="H650" s="64">
        <f t="shared" si="21"/>
        <v>676.55733399999997</v>
      </c>
    </row>
    <row r="651" spans="1:12" x14ac:dyDescent="0.2">
      <c r="C651" s="61">
        <v>0.58263888888888882</v>
      </c>
      <c r="D651" s="62">
        <v>29.219000000000001</v>
      </c>
      <c r="E651" s="63">
        <v>-32.18</v>
      </c>
      <c r="F651" s="63">
        <v>67.78</v>
      </c>
      <c r="G651" s="64">
        <f t="shared" si="20"/>
        <v>-349.11496</v>
      </c>
      <c r="H651" s="64">
        <f t="shared" si="21"/>
        <v>664.69134799999995</v>
      </c>
    </row>
    <row r="652" spans="1:12" x14ac:dyDescent="0.2">
      <c r="C652" s="61">
        <v>0.58263888888888882</v>
      </c>
      <c r="D652" s="62">
        <v>29.619</v>
      </c>
      <c r="E652" s="63">
        <v>-32</v>
      </c>
      <c r="F652" s="63">
        <v>66.91</v>
      </c>
      <c r="G652" s="64">
        <f t="shared" si="20"/>
        <v>-342.34840599999995</v>
      </c>
      <c r="H652" s="64">
        <f t="shared" si="21"/>
        <v>656.15960599999994</v>
      </c>
    </row>
    <row r="653" spans="1:12" x14ac:dyDescent="0.2">
      <c r="C653" s="61">
        <v>0.58263888888888882</v>
      </c>
      <c r="D653" s="62">
        <v>31.23</v>
      </c>
      <c r="E653" s="63">
        <v>-31.87</v>
      </c>
      <c r="F653" s="63">
        <v>67.62</v>
      </c>
      <c r="G653" s="64">
        <f t="shared" si="20"/>
        <v>-350.58594999999997</v>
      </c>
      <c r="H653" s="64">
        <f t="shared" si="21"/>
        <v>663.12229200000002</v>
      </c>
    </row>
    <row r="654" spans="1:12" x14ac:dyDescent="0.2">
      <c r="C654" s="61">
        <v>0.58263888888888882</v>
      </c>
      <c r="D654" s="62">
        <v>31.186</v>
      </c>
      <c r="E654" s="63">
        <v>-32.119999999999997</v>
      </c>
      <c r="F654" s="63">
        <v>67.86</v>
      </c>
      <c r="G654" s="64">
        <f t="shared" si="20"/>
        <v>-350.48788400000001</v>
      </c>
      <c r="H654" s="64">
        <f t="shared" si="21"/>
        <v>665.47587599999997</v>
      </c>
    </row>
    <row r="655" spans="1:12" x14ac:dyDescent="0.2">
      <c r="C655" s="61">
        <v>0.58263888888888882</v>
      </c>
      <c r="D655" s="62">
        <v>31.588000000000001</v>
      </c>
      <c r="E655" s="63">
        <v>-32.07</v>
      </c>
      <c r="F655" s="63">
        <v>67.37</v>
      </c>
      <c r="G655" s="64">
        <f t="shared" si="20"/>
        <v>-346.17298000000005</v>
      </c>
      <c r="H655" s="64">
        <f t="shared" si="21"/>
        <v>660.67064200000004</v>
      </c>
    </row>
    <row r="656" spans="1:12" x14ac:dyDescent="0.2">
      <c r="C656" s="61">
        <v>0.58263888888888882</v>
      </c>
      <c r="D656" s="62">
        <v>31.989000000000001</v>
      </c>
      <c r="E656" s="63">
        <v>-31.99</v>
      </c>
      <c r="F656" s="63">
        <v>67.23</v>
      </c>
      <c r="G656" s="64">
        <f t="shared" si="20"/>
        <v>-345.58458400000006</v>
      </c>
      <c r="H656" s="64">
        <f t="shared" si="21"/>
        <v>659.29771800000003</v>
      </c>
    </row>
    <row r="657" spans="1:12" s="8" customFormat="1" x14ac:dyDescent="0.2">
      <c r="A657" s="7" t="s">
        <v>10</v>
      </c>
      <c r="B657" s="59" t="s">
        <v>13</v>
      </c>
      <c r="C657" s="3" t="s">
        <v>3</v>
      </c>
      <c r="D657" s="46" t="s">
        <v>4</v>
      </c>
      <c r="E657" s="3" t="s">
        <v>2</v>
      </c>
      <c r="F657" s="3" t="s">
        <v>0</v>
      </c>
      <c r="G657" s="12" t="s">
        <v>22</v>
      </c>
      <c r="H657" s="12" t="s">
        <v>23</v>
      </c>
      <c r="K657" s="26"/>
      <c r="L657" s="26"/>
    </row>
    <row r="658" spans="1:12" s="5" customFormat="1" x14ac:dyDescent="0.2">
      <c r="A658" s="72" t="s">
        <v>11</v>
      </c>
      <c r="B658" s="73" t="s">
        <v>12</v>
      </c>
      <c r="C658" s="74" t="s">
        <v>5</v>
      </c>
      <c r="D658" s="75" t="s">
        <v>6</v>
      </c>
      <c r="E658" s="74" t="s">
        <v>7</v>
      </c>
      <c r="F658" s="74" t="s">
        <v>8</v>
      </c>
      <c r="G658" s="76" t="s">
        <v>24</v>
      </c>
      <c r="H658" s="76" t="s">
        <v>24</v>
      </c>
      <c r="K658" s="27"/>
      <c r="L658" s="27"/>
    </row>
    <row r="659" spans="1:12" x14ac:dyDescent="0.2">
      <c r="A659" s="63">
        <v>12</v>
      </c>
      <c r="B659" s="63">
        <v>-36</v>
      </c>
      <c r="C659" s="61">
        <v>0.58333333333333337</v>
      </c>
      <c r="D659" s="62">
        <v>1.883</v>
      </c>
      <c r="E659" s="63">
        <v>-33.799999999999997</v>
      </c>
      <c r="F659" s="63">
        <v>70.56</v>
      </c>
      <c r="G659" s="70">
        <f t="shared" si="20"/>
        <v>-360.49061600000005</v>
      </c>
      <c r="H659" s="64">
        <f t="shared" si="21"/>
        <v>691.95369600000004</v>
      </c>
      <c r="I659" s="64">
        <f>AVERAGE(G659:G669)-$J$6</f>
        <v>-374.89276706181823</v>
      </c>
      <c r="J659" s="64">
        <f>AVERAGE(H659:H669)-$K$6</f>
        <v>335.00648574825175</v>
      </c>
      <c r="K659" s="62">
        <f>I659/($E$8*A659^2)</f>
        <v>-0.72317277596801355</v>
      </c>
      <c r="L659" s="71">
        <f>J659/($E$8*A659^2)</f>
        <v>0.64623164689091772</v>
      </c>
    </row>
    <row r="660" spans="1:12" x14ac:dyDescent="0.2">
      <c r="C660" s="67">
        <v>0.58333333333333337</v>
      </c>
      <c r="D660" s="68">
        <v>2.6389999999999998</v>
      </c>
      <c r="E660" s="69">
        <v>-33.799999999999997</v>
      </c>
      <c r="F660" s="69">
        <v>70.25</v>
      </c>
      <c r="G660" s="70">
        <f t="shared" si="20"/>
        <v>-357.45057000000003</v>
      </c>
      <c r="H660" s="70">
        <f t="shared" si="21"/>
        <v>688.91364999999996</v>
      </c>
    </row>
    <row r="661" spans="1:12" x14ac:dyDescent="0.2">
      <c r="C661" s="61">
        <v>0.58333333333333337</v>
      </c>
      <c r="D661" s="62">
        <v>3.21</v>
      </c>
      <c r="E661" s="63">
        <v>-33.590000000000003</v>
      </c>
      <c r="F661" s="63">
        <v>69.61</v>
      </c>
      <c r="G661" s="64">
        <f t="shared" si="20"/>
        <v>-353.23373199999992</v>
      </c>
      <c r="H661" s="64">
        <f t="shared" si="21"/>
        <v>682.637426</v>
      </c>
    </row>
    <row r="662" spans="1:12" x14ac:dyDescent="0.2">
      <c r="C662" s="61">
        <v>0.58333333333333337</v>
      </c>
      <c r="D662" s="62">
        <v>3.4340000000000002</v>
      </c>
      <c r="E662" s="63">
        <v>-33.42</v>
      </c>
      <c r="F662" s="63">
        <v>68.510000000000005</v>
      </c>
      <c r="G662" s="64">
        <f t="shared" si="20"/>
        <v>-344.11359400000003</v>
      </c>
      <c r="H662" s="64">
        <f t="shared" si="21"/>
        <v>671.85016600000006</v>
      </c>
    </row>
    <row r="663" spans="1:12" x14ac:dyDescent="0.2">
      <c r="C663" s="61">
        <v>0.58333333333333337</v>
      </c>
      <c r="D663" s="62">
        <v>4.2050000000000001</v>
      </c>
      <c r="E663" s="63">
        <v>-33.24</v>
      </c>
      <c r="F663" s="63">
        <v>69.88</v>
      </c>
      <c r="G663" s="64">
        <f t="shared" si="20"/>
        <v>-359.3138239999999</v>
      </c>
      <c r="H663" s="64">
        <f t="shared" si="21"/>
        <v>685.2852079999999</v>
      </c>
    </row>
    <row r="664" spans="1:12" x14ac:dyDescent="0.2">
      <c r="C664" s="61">
        <v>0.58333333333333337</v>
      </c>
      <c r="D664" s="62">
        <v>4.6040000000000001</v>
      </c>
      <c r="E664" s="63">
        <v>-33.56</v>
      </c>
      <c r="F664" s="63">
        <v>69.97</v>
      </c>
      <c r="G664" s="64">
        <f t="shared" si="20"/>
        <v>-357.05830599999996</v>
      </c>
      <c r="H664" s="64">
        <f t="shared" si="21"/>
        <v>686.16780199999994</v>
      </c>
    </row>
    <row r="665" spans="1:12" x14ac:dyDescent="0.2">
      <c r="C665" s="61">
        <v>0.58333333333333337</v>
      </c>
      <c r="D665" s="62">
        <v>4.9969999999999999</v>
      </c>
      <c r="E665" s="63">
        <v>-33.78</v>
      </c>
      <c r="F665" s="63">
        <v>69.430000000000007</v>
      </c>
      <c r="G665" s="64">
        <f t="shared" si="20"/>
        <v>-349.60529000000002</v>
      </c>
      <c r="H665" s="64">
        <f t="shared" si="21"/>
        <v>680.87223800000004</v>
      </c>
    </row>
    <row r="666" spans="1:12" x14ac:dyDescent="0.2">
      <c r="C666" s="61">
        <v>0.58333333333333337</v>
      </c>
      <c r="D666" s="62">
        <v>5.7729999999999997</v>
      </c>
      <c r="E666" s="63">
        <v>-33.69</v>
      </c>
      <c r="F666" s="63">
        <v>69.37</v>
      </c>
      <c r="G666" s="64">
        <f t="shared" si="20"/>
        <v>-349.89948800000008</v>
      </c>
      <c r="H666" s="64">
        <f t="shared" si="21"/>
        <v>680.28384200000005</v>
      </c>
    </row>
    <row r="667" spans="1:12" x14ac:dyDescent="0.2">
      <c r="C667" s="61">
        <v>0.58333333333333337</v>
      </c>
      <c r="D667" s="62">
        <v>6.1630000000000003</v>
      </c>
      <c r="E667" s="63">
        <v>-33.89</v>
      </c>
      <c r="F667" s="63">
        <v>69.95</v>
      </c>
      <c r="G667" s="64">
        <f t="shared" si="20"/>
        <v>-353.62599599999999</v>
      </c>
      <c r="H667" s="64">
        <f t="shared" si="21"/>
        <v>685.97167000000002</v>
      </c>
    </row>
    <row r="668" spans="1:12" x14ac:dyDescent="0.2">
      <c r="C668" s="61">
        <v>0.58333333333333337</v>
      </c>
      <c r="D668" s="62">
        <v>7.6310000000000002</v>
      </c>
      <c r="E668" s="63">
        <v>-33.89</v>
      </c>
      <c r="F668" s="63">
        <v>69.650000000000006</v>
      </c>
      <c r="G668" s="64">
        <f t="shared" si="20"/>
        <v>-350.68401600000004</v>
      </c>
      <c r="H668" s="64">
        <f t="shared" si="21"/>
        <v>683.02969000000007</v>
      </c>
    </row>
    <row r="669" spans="1:12" x14ac:dyDescent="0.2">
      <c r="C669" s="61">
        <v>0.58333333333333337</v>
      </c>
      <c r="D669" s="62">
        <v>7.7359999999999998</v>
      </c>
      <c r="E669" s="63">
        <v>-34.06</v>
      </c>
      <c r="F669" s="63">
        <v>69.45</v>
      </c>
      <c r="G669" s="64">
        <f t="shared" si="20"/>
        <v>-347.05557399999998</v>
      </c>
      <c r="H669" s="64">
        <f t="shared" si="21"/>
        <v>681.06836999999996</v>
      </c>
    </row>
    <row r="670" spans="1:12" x14ac:dyDescent="0.2">
      <c r="C670" s="61">
        <v>0.58333333333333337</v>
      </c>
      <c r="D670" s="62">
        <v>8.14</v>
      </c>
      <c r="E670" s="63">
        <v>-33.96</v>
      </c>
      <c r="F670" s="63">
        <v>69.61</v>
      </c>
      <c r="G670" s="64">
        <f t="shared" si="20"/>
        <v>-349.60528999999997</v>
      </c>
      <c r="H670" s="64">
        <f t="shared" si="21"/>
        <v>682.637426</v>
      </c>
    </row>
    <row r="671" spans="1:12" x14ac:dyDescent="0.2">
      <c r="C671" s="61">
        <v>0.58333333333333337</v>
      </c>
      <c r="D671" s="62">
        <v>8.4969999999999999</v>
      </c>
      <c r="E671" s="63">
        <v>-33.85</v>
      </c>
      <c r="F671" s="63">
        <v>70.319999999999993</v>
      </c>
      <c r="G671" s="64">
        <f t="shared" si="20"/>
        <v>-357.64670199999989</v>
      </c>
      <c r="H671" s="64">
        <f t="shared" si="21"/>
        <v>689.60011199999985</v>
      </c>
    </row>
    <row r="672" spans="1:12" s="8" customFormat="1" x14ac:dyDescent="0.2">
      <c r="A672" s="7" t="s">
        <v>10</v>
      </c>
      <c r="B672" s="59" t="s">
        <v>13</v>
      </c>
      <c r="C672" s="3" t="s">
        <v>3</v>
      </c>
      <c r="D672" s="46" t="s">
        <v>4</v>
      </c>
      <c r="E672" s="3" t="s">
        <v>2</v>
      </c>
      <c r="F672" s="3" t="s">
        <v>0</v>
      </c>
      <c r="G672" s="12" t="s">
        <v>22</v>
      </c>
      <c r="H672" s="12" t="s">
        <v>23</v>
      </c>
      <c r="K672" s="26"/>
      <c r="L672" s="26"/>
    </row>
    <row r="673" spans="1:12" s="5" customFormat="1" x14ac:dyDescent="0.2">
      <c r="A673" s="72" t="s">
        <v>11</v>
      </c>
      <c r="B673" s="73" t="s">
        <v>12</v>
      </c>
      <c r="C673" s="74" t="s">
        <v>5</v>
      </c>
      <c r="D673" s="75" t="s">
        <v>6</v>
      </c>
      <c r="E673" s="74" t="s">
        <v>7</v>
      </c>
      <c r="F673" s="74" t="s">
        <v>8</v>
      </c>
      <c r="G673" s="76" t="s">
        <v>24</v>
      </c>
      <c r="H673" s="76" t="s">
        <v>24</v>
      </c>
      <c r="K673" s="27"/>
      <c r="L673" s="27"/>
    </row>
    <row r="674" spans="1:12" x14ac:dyDescent="0.2">
      <c r="A674" s="63">
        <v>12</v>
      </c>
      <c r="B674" s="63">
        <v>-38</v>
      </c>
      <c r="C674" s="61">
        <v>0.58333333333333337</v>
      </c>
      <c r="D674" s="62">
        <v>46.26</v>
      </c>
      <c r="E674" s="63">
        <v>-35.340000000000003</v>
      </c>
      <c r="F674" s="63">
        <v>71.72</v>
      </c>
      <c r="G674" s="64">
        <f t="shared" si="20"/>
        <v>-356.76410799999996</v>
      </c>
      <c r="H674" s="64">
        <f t="shared" si="21"/>
        <v>703.32935199999997</v>
      </c>
      <c r="I674" s="64">
        <f>AVERAGE(G674:G684)-$J$6</f>
        <v>-372.86012633454544</v>
      </c>
      <c r="J674" s="64">
        <f>AVERAGE(H674:H684)-$K$6</f>
        <v>350.60789483916085</v>
      </c>
      <c r="K674" s="62">
        <f>I674/($E$8*A674^2)</f>
        <v>-0.7192517869107744</v>
      </c>
      <c r="L674" s="71">
        <f>J674/($E$8*A674^2)</f>
        <v>0.67632695763727013</v>
      </c>
    </row>
    <row r="675" spans="1:12" x14ac:dyDescent="0.2">
      <c r="C675" s="67">
        <v>0.58333333333333337</v>
      </c>
      <c r="D675" s="68">
        <v>46.661999999999999</v>
      </c>
      <c r="E675" s="69">
        <v>-35.450000000000003</v>
      </c>
      <c r="F675" s="69">
        <v>71.81</v>
      </c>
      <c r="G675" s="70">
        <f t="shared" si="20"/>
        <v>-356.56797599999999</v>
      </c>
      <c r="H675" s="70">
        <f t="shared" si="21"/>
        <v>704.21194600000001</v>
      </c>
    </row>
    <row r="676" spans="1:12" x14ac:dyDescent="0.2">
      <c r="C676" s="61">
        <v>0.58333333333333337</v>
      </c>
      <c r="D676" s="62">
        <v>47.19</v>
      </c>
      <c r="E676" s="63">
        <v>-35.58</v>
      </c>
      <c r="F676" s="63">
        <v>71.02</v>
      </c>
      <c r="G676" s="64">
        <f t="shared" si="20"/>
        <v>-347.54590399999995</v>
      </c>
      <c r="H676" s="64">
        <f t="shared" si="21"/>
        <v>696.46473199999991</v>
      </c>
    </row>
    <row r="677" spans="1:12" x14ac:dyDescent="0.2">
      <c r="C677" s="61">
        <v>0.58333333333333337</v>
      </c>
      <c r="D677" s="62">
        <v>47.8</v>
      </c>
      <c r="E677" s="63">
        <v>-35.74</v>
      </c>
      <c r="F677" s="63">
        <v>72.010000000000005</v>
      </c>
      <c r="G677" s="64">
        <f t="shared" si="20"/>
        <v>-355.685382</v>
      </c>
      <c r="H677" s="64">
        <f t="shared" si="21"/>
        <v>706.17326600000001</v>
      </c>
    </row>
    <row r="678" spans="1:12" x14ac:dyDescent="0.2">
      <c r="C678" s="61">
        <v>0.58333333333333337</v>
      </c>
      <c r="D678" s="62">
        <v>48.228999999999999</v>
      </c>
      <c r="E678" s="63">
        <v>-36.04</v>
      </c>
      <c r="F678" s="63">
        <v>71.709999999999994</v>
      </c>
      <c r="G678" s="64">
        <f t="shared" si="20"/>
        <v>-349.80142199999995</v>
      </c>
      <c r="H678" s="64">
        <f t="shared" si="21"/>
        <v>703.23128599999995</v>
      </c>
    </row>
    <row r="679" spans="1:12" x14ac:dyDescent="0.2">
      <c r="C679" s="61">
        <v>0.58333333333333337</v>
      </c>
      <c r="D679" s="62">
        <v>48.627000000000002</v>
      </c>
      <c r="E679" s="63">
        <v>-35.68</v>
      </c>
      <c r="F679" s="63">
        <v>70.75</v>
      </c>
      <c r="G679" s="64">
        <f t="shared" si="20"/>
        <v>-343.917462</v>
      </c>
      <c r="H679" s="64">
        <f t="shared" si="21"/>
        <v>693.81695000000002</v>
      </c>
    </row>
    <row r="680" spans="1:12" x14ac:dyDescent="0.2">
      <c r="C680" s="61">
        <v>0.58333333333333337</v>
      </c>
      <c r="D680" s="62">
        <v>50.457999999999998</v>
      </c>
      <c r="E680" s="63">
        <v>-35.72</v>
      </c>
      <c r="F680" s="63">
        <v>71.34</v>
      </c>
      <c r="G680" s="64">
        <f t="shared" si="20"/>
        <v>-349.31109200000003</v>
      </c>
      <c r="H680" s="64">
        <f t="shared" si="21"/>
        <v>699.602844</v>
      </c>
    </row>
    <row r="681" spans="1:12" x14ac:dyDescent="0.2">
      <c r="C681" s="61">
        <v>0.58333333333333337</v>
      </c>
      <c r="D681" s="62">
        <v>51.38</v>
      </c>
      <c r="E681" s="63">
        <v>-35.25</v>
      </c>
      <c r="F681" s="63">
        <v>70.66</v>
      </c>
      <c r="G681" s="64">
        <f t="shared" si="20"/>
        <v>-347.25170599999996</v>
      </c>
      <c r="H681" s="64">
        <f t="shared" si="21"/>
        <v>692.93435599999998</v>
      </c>
    </row>
    <row r="682" spans="1:12" x14ac:dyDescent="0.2">
      <c r="C682" s="61">
        <v>0.58333333333333337</v>
      </c>
      <c r="D682" s="62">
        <v>51.771000000000001</v>
      </c>
      <c r="E682" s="63">
        <v>-35.07</v>
      </c>
      <c r="F682" s="63">
        <v>70.34</v>
      </c>
      <c r="G682" s="64">
        <f t="shared" si="20"/>
        <v>-345.878782</v>
      </c>
      <c r="H682" s="64">
        <f t="shared" si="21"/>
        <v>689.796244</v>
      </c>
    </row>
    <row r="683" spans="1:12" x14ac:dyDescent="0.2">
      <c r="C683" s="61">
        <v>0.58333333333333337</v>
      </c>
      <c r="D683" s="62">
        <v>52.162999999999997</v>
      </c>
      <c r="E683" s="63">
        <v>-35.04</v>
      </c>
      <c r="F683" s="63">
        <v>71.760000000000005</v>
      </c>
      <c r="G683" s="64">
        <f t="shared" si="20"/>
        <v>-360.09835200000003</v>
      </c>
      <c r="H683" s="64">
        <f t="shared" si="21"/>
        <v>703.72161600000004</v>
      </c>
    </row>
    <row r="684" spans="1:12" x14ac:dyDescent="0.2">
      <c r="C684" s="61">
        <v>0.58333333333333337</v>
      </c>
      <c r="D684" s="62">
        <v>52.948</v>
      </c>
      <c r="E684" s="63">
        <v>-35.590000000000003</v>
      </c>
      <c r="F684" s="63">
        <v>71.010000000000005</v>
      </c>
      <c r="G684" s="64">
        <f t="shared" si="20"/>
        <v>-347.34977199999997</v>
      </c>
      <c r="H684" s="64">
        <f t="shared" si="21"/>
        <v>696.36666600000001</v>
      </c>
    </row>
    <row r="685" spans="1:12" x14ac:dyDescent="0.2">
      <c r="C685" s="61">
        <v>0.58333333333333337</v>
      </c>
      <c r="D685" s="62">
        <v>53.347999999999999</v>
      </c>
      <c r="E685" s="63">
        <v>-35.630000000000003</v>
      </c>
      <c r="F685" s="63">
        <v>71.13</v>
      </c>
      <c r="G685" s="64">
        <f t="shared" si="20"/>
        <v>-348.13429999999994</v>
      </c>
      <c r="H685" s="64">
        <f t="shared" si="21"/>
        <v>697.54345799999987</v>
      </c>
    </row>
    <row r="686" spans="1:12" x14ac:dyDescent="0.2">
      <c r="C686" s="61">
        <v>0.58333333333333337</v>
      </c>
      <c r="D686" s="62">
        <v>53.726999999999997</v>
      </c>
      <c r="E686" s="63">
        <v>-35.35</v>
      </c>
      <c r="F686" s="63">
        <v>71.09</v>
      </c>
      <c r="G686" s="64">
        <f t="shared" si="20"/>
        <v>-350.48788400000001</v>
      </c>
      <c r="H686" s="64">
        <f t="shared" si="21"/>
        <v>697.15119400000003</v>
      </c>
    </row>
    <row r="687" spans="1:12" x14ac:dyDescent="0.2">
      <c r="C687" s="61">
        <v>0.58333333333333337</v>
      </c>
      <c r="D687" s="62">
        <v>54.13</v>
      </c>
      <c r="E687" s="63">
        <v>-35.25</v>
      </c>
      <c r="F687" s="63">
        <v>70.14</v>
      </c>
      <c r="G687" s="64">
        <f t="shared" si="20"/>
        <v>-342.15227399999998</v>
      </c>
      <c r="H687" s="64">
        <f t="shared" si="21"/>
        <v>687.834924</v>
      </c>
    </row>
    <row r="688" spans="1:12" s="8" customFormat="1" x14ac:dyDescent="0.2">
      <c r="A688" s="7" t="s">
        <v>10</v>
      </c>
      <c r="B688" s="59" t="s">
        <v>13</v>
      </c>
      <c r="C688" s="3" t="s">
        <v>3</v>
      </c>
      <c r="D688" s="46" t="s">
        <v>4</v>
      </c>
      <c r="E688" s="3" t="s">
        <v>2</v>
      </c>
      <c r="F688" s="3" t="s">
        <v>0</v>
      </c>
      <c r="G688" s="12" t="s">
        <v>22</v>
      </c>
      <c r="H688" s="12" t="s">
        <v>23</v>
      </c>
      <c r="K688" s="26"/>
      <c r="L688" s="26"/>
    </row>
    <row r="689" spans="1:12" s="5" customFormat="1" x14ac:dyDescent="0.2">
      <c r="A689" s="72" t="s">
        <v>11</v>
      </c>
      <c r="B689" s="73" t="s">
        <v>12</v>
      </c>
      <c r="C689" s="74" t="s">
        <v>5</v>
      </c>
      <c r="D689" s="75" t="s">
        <v>6</v>
      </c>
      <c r="E689" s="74" t="s">
        <v>7</v>
      </c>
      <c r="F689" s="74" t="s">
        <v>8</v>
      </c>
      <c r="G689" s="76" t="s">
        <v>24</v>
      </c>
      <c r="H689" s="76" t="s">
        <v>24</v>
      </c>
      <c r="K689" s="27"/>
      <c r="L689" s="27"/>
    </row>
    <row r="690" spans="1:12" x14ac:dyDescent="0.2">
      <c r="A690" s="63">
        <v>12</v>
      </c>
      <c r="B690" s="63">
        <v>-40</v>
      </c>
      <c r="C690" s="61">
        <v>0.58402777777777781</v>
      </c>
      <c r="D690" s="62">
        <v>39.362000000000002</v>
      </c>
      <c r="E690" s="63">
        <v>-37.86</v>
      </c>
      <c r="F690" s="63">
        <v>73.900000000000006</v>
      </c>
      <c r="G690" s="64">
        <f t="shared" si="20"/>
        <v>-353.42986400000007</v>
      </c>
      <c r="H690" s="64">
        <f t="shared" si="21"/>
        <v>724.70774000000006</v>
      </c>
      <c r="I690" s="64">
        <f>AVERAGE(G690:G700)-$J$6</f>
        <v>-377.44248306181828</v>
      </c>
      <c r="J690" s="64">
        <f>AVERAGE(H690:H700)-$K$6</f>
        <v>378.77066702097909</v>
      </c>
      <c r="K690" s="62">
        <f>I690/($E$8*A690^2)</f>
        <v>-0.72809120960998897</v>
      </c>
      <c r="L690" s="71">
        <f>J690/($E$8*A690^2)</f>
        <v>0.73065329286454306</v>
      </c>
    </row>
    <row r="691" spans="1:12" x14ac:dyDescent="0.2">
      <c r="C691" s="67">
        <v>0.58402777777777781</v>
      </c>
      <c r="D691" s="68">
        <v>40.125999999999998</v>
      </c>
      <c r="E691" s="69">
        <v>-37.880000000000003</v>
      </c>
      <c r="F691" s="69">
        <v>74.28</v>
      </c>
      <c r="G691" s="70">
        <f t="shared" si="20"/>
        <v>-356.96023999999994</v>
      </c>
      <c r="H691" s="70">
        <f t="shared" si="21"/>
        <v>728.43424800000003</v>
      </c>
    </row>
    <row r="692" spans="1:12" x14ac:dyDescent="0.2">
      <c r="C692" s="61">
        <v>0.58402777777777781</v>
      </c>
      <c r="D692" s="62">
        <v>40.503999999999998</v>
      </c>
      <c r="E692" s="63">
        <v>-37.76</v>
      </c>
      <c r="F692" s="63">
        <v>73.63</v>
      </c>
      <c r="G692" s="64">
        <f t="shared" si="20"/>
        <v>-351.76274199999995</v>
      </c>
      <c r="H692" s="64">
        <f t="shared" si="21"/>
        <v>722.05995799999994</v>
      </c>
    </row>
    <row r="693" spans="1:12" x14ac:dyDescent="0.2">
      <c r="C693" s="61">
        <v>0.58402777777777781</v>
      </c>
      <c r="D693" s="62">
        <v>40.904000000000003</v>
      </c>
      <c r="E693" s="63">
        <v>-37.630000000000003</v>
      </c>
      <c r="F693" s="63">
        <v>74.14</v>
      </c>
      <c r="G693" s="64">
        <f t="shared" si="20"/>
        <v>-358.03896599999996</v>
      </c>
      <c r="H693" s="64">
        <f t="shared" si="21"/>
        <v>727.06132400000001</v>
      </c>
    </row>
    <row r="694" spans="1:12" x14ac:dyDescent="0.2">
      <c r="C694" s="61">
        <v>0.58402777777777781</v>
      </c>
      <c r="D694" s="62">
        <v>41.26</v>
      </c>
      <c r="E694" s="63">
        <v>-37.630000000000003</v>
      </c>
      <c r="F694" s="63">
        <v>74.42</v>
      </c>
      <c r="G694" s="64">
        <f t="shared" si="20"/>
        <v>-360.78481399999998</v>
      </c>
      <c r="H694" s="64">
        <f t="shared" si="21"/>
        <v>729.80717200000004</v>
      </c>
    </row>
    <row r="695" spans="1:12" x14ac:dyDescent="0.2">
      <c r="C695" s="61">
        <v>0.58402777777777781</v>
      </c>
      <c r="D695" s="62">
        <v>42.45</v>
      </c>
      <c r="E695" s="63">
        <v>-37.880000000000003</v>
      </c>
      <c r="F695" s="63">
        <v>74.849999999999994</v>
      </c>
      <c r="G695" s="64">
        <f t="shared" si="20"/>
        <v>-362.55000199999989</v>
      </c>
      <c r="H695" s="64">
        <f t="shared" si="21"/>
        <v>734.02400999999986</v>
      </c>
    </row>
    <row r="696" spans="1:12" x14ac:dyDescent="0.2">
      <c r="C696" s="61">
        <v>0.58402777777777781</v>
      </c>
      <c r="D696" s="62">
        <v>42.469000000000001</v>
      </c>
      <c r="E696" s="63">
        <v>-38.15</v>
      </c>
      <c r="F696" s="63">
        <v>74.72</v>
      </c>
      <c r="G696" s="64">
        <f t="shared" si="20"/>
        <v>-358.62736200000001</v>
      </c>
      <c r="H696" s="64">
        <f t="shared" si="21"/>
        <v>732.74915199999998</v>
      </c>
    </row>
    <row r="697" spans="1:12" x14ac:dyDescent="0.2">
      <c r="C697" s="61">
        <v>0.58402777777777781</v>
      </c>
      <c r="D697" s="62">
        <v>43.655000000000001</v>
      </c>
      <c r="E697" s="63">
        <v>-37.92</v>
      </c>
      <c r="F697" s="63">
        <v>73.94</v>
      </c>
      <c r="G697" s="64">
        <f t="shared" si="20"/>
        <v>-353.23373199999992</v>
      </c>
      <c r="H697" s="64">
        <f t="shared" si="21"/>
        <v>725.1000039999999</v>
      </c>
    </row>
    <row r="698" spans="1:12" x14ac:dyDescent="0.2">
      <c r="C698" s="61">
        <v>0.58402777777777781</v>
      </c>
      <c r="D698" s="62">
        <v>44.12</v>
      </c>
      <c r="E698" s="63">
        <v>-37.92</v>
      </c>
      <c r="F698" s="63">
        <v>73.62</v>
      </c>
      <c r="G698" s="64">
        <f t="shared" si="20"/>
        <v>-350.09562</v>
      </c>
      <c r="H698" s="64">
        <f t="shared" si="21"/>
        <v>721.96189200000003</v>
      </c>
    </row>
    <row r="699" spans="1:12" x14ac:dyDescent="0.2">
      <c r="C699" s="61">
        <v>0.58402777777777781</v>
      </c>
      <c r="D699" s="62">
        <v>45.622</v>
      </c>
      <c r="E699" s="63">
        <v>-38.19</v>
      </c>
      <c r="F699" s="63">
        <v>74.23</v>
      </c>
      <c r="G699" s="64">
        <f t="shared" si="20"/>
        <v>-353.42986400000007</v>
      </c>
      <c r="H699" s="64">
        <f t="shared" si="21"/>
        <v>727.94391800000005</v>
      </c>
    </row>
    <row r="700" spans="1:12" x14ac:dyDescent="0.2">
      <c r="C700" s="61">
        <v>0.58402777777777781</v>
      </c>
      <c r="D700" s="62">
        <v>46.5</v>
      </c>
      <c r="E700" s="63">
        <v>-38.130000000000003</v>
      </c>
      <c r="F700" s="63">
        <v>73.989999999999995</v>
      </c>
      <c r="G700" s="64">
        <f t="shared" ref="G700:G760" si="22">(-E700-F700)*$C$3</f>
        <v>-351.66467599999993</v>
      </c>
      <c r="H700" s="64">
        <f t="shared" ref="H700:H760" si="23">F700*$C$3</f>
        <v>725.59033399999987</v>
      </c>
    </row>
    <row r="701" spans="1:12" x14ac:dyDescent="0.2">
      <c r="C701" s="61">
        <v>0.58402777777777781</v>
      </c>
      <c r="D701" s="62">
        <v>46.418999999999997</v>
      </c>
      <c r="E701" s="63">
        <v>-37.94</v>
      </c>
      <c r="F701" s="63">
        <v>74.150000000000006</v>
      </c>
      <c r="G701" s="64">
        <f t="shared" si="22"/>
        <v>-355.09698600000007</v>
      </c>
      <c r="H701" s="64">
        <f t="shared" si="23"/>
        <v>727.15939000000003</v>
      </c>
    </row>
    <row r="702" spans="1:12" s="8" customFormat="1" x14ac:dyDescent="0.2">
      <c r="A702" s="7" t="s">
        <v>10</v>
      </c>
      <c r="B702" s="59" t="s">
        <v>13</v>
      </c>
      <c r="C702" s="3" t="s">
        <v>3</v>
      </c>
      <c r="D702" s="46" t="s">
        <v>4</v>
      </c>
      <c r="E702" s="3" t="s">
        <v>2</v>
      </c>
      <c r="F702" s="3" t="s">
        <v>0</v>
      </c>
      <c r="G702" s="12" t="s">
        <v>22</v>
      </c>
      <c r="H702" s="12" t="s">
        <v>23</v>
      </c>
      <c r="K702" s="26"/>
      <c r="L702" s="26"/>
    </row>
    <row r="703" spans="1:12" s="5" customFormat="1" x14ac:dyDescent="0.2">
      <c r="A703" s="72" t="s">
        <v>11</v>
      </c>
      <c r="B703" s="73" t="s">
        <v>12</v>
      </c>
      <c r="C703" s="74" t="s">
        <v>5</v>
      </c>
      <c r="D703" s="75" t="s">
        <v>6</v>
      </c>
      <c r="E703" s="74" t="s">
        <v>7</v>
      </c>
      <c r="F703" s="74" t="s">
        <v>8</v>
      </c>
      <c r="G703" s="76" t="s">
        <v>24</v>
      </c>
      <c r="H703" s="76" t="s">
        <v>24</v>
      </c>
      <c r="K703" s="27"/>
      <c r="L703" s="27"/>
    </row>
    <row r="704" spans="1:12" x14ac:dyDescent="0.2">
      <c r="A704" s="63">
        <v>12</v>
      </c>
      <c r="B704" s="63">
        <v>-50</v>
      </c>
      <c r="C704" s="61">
        <v>0.58472222222222225</v>
      </c>
      <c r="D704" s="62">
        <v>35.161000000000001</v>
      </c>
      <c r="E704" s="63">
        <v>-50.34</v>
      </c>
      <c r="F704" s="63">
        <v>82.93</v>
      </c>
      <c r="G704" s="64">
        <f t="shared" si="22"/>
        <v>-319.59709400000003</v>
      </c>
      <c r="H704" s="64">
        <f t="shared" si="23"/>
        <v>813.26133800000002</v>
      </c>
      <c r="I704" s="64">
        <f>AVERAGE(G704:G714)-$J$6</f>
        <v>-354.37914287999996</v>
      </c>
      <c r="J704" s="64">
        <f>AVERAGE(H704:H714)-$K$6</f>
        <v>479.78756211188818</v>
      </c>
      <c r="K704" s="62">
        <f>I704/($E$8*A704^2)</f>
        <v>-0.68360174166666665</v>
      </c>
      <c r="L704" s="71">
        <f>J704/($E$8*A704^2)</f>
        <v>0.92551613061706828</v>
      </c>
    </row>
    <row r="705" spans="1:12" x14ac:dyDescent="0.2">
      <c r="C705" s="67">
        <v>0.58472222222222225</v>
      </c>
      <c r="D705" s="68">
        <v>35.531999999999996</v>
      </c>
      <c r="E705" s="69">
        <v>-50.85</v>
      </c>
      <c r="F705" s="69">
        <v>85.65</v>
      </c>
      <c r="G705" s="70">
        <f t="shared" si="22"/>
        <v>-341.26968000000005</v>
      </c>
      <c r="H705" s="70">
        <f t="shared" si="23"/>
        <v>839.93529000000001</v>
      </c>
    </row>
    <row r="706" spans="1:12" x14ac:dyDescent="0.2">
      <c r="C706" s="61">
        <v>0.58472222222222225</v>
      </c>
      <c r="D706" s="62">
        <v>35.948999999999998</v>
      </c>
      <c r="E706" s="63">
        <v>-50.53</v>
      </c>
      <c r="F706" s="63">
        <v>83.98</v>
      </c>
      <c r="G706" s="64">
        <f t="shared" si="22"/>
        <v>-328.03077000000002</v>
      </c>
      <c r="H706" s="64">
        <f t="shared" si="23"/>
        <v>823.558268</v>
      </c>
    </row>
    <row r="707" spans="1:12" x14ac:dyDescent="0.2">
      <c r="C707" s="61">
        <v>0.58472222222222225</v>
      </c>
      <c r="D707" s="62">
        <v>36.289000000000001</v>
      </c>
      <c r="E707" s="63">
        <v>-50.1</v>
      </c>
      <c r="F707" s="63">
        <v>83.69</v>
      </c>
      <c r="G707" s="64">
        <f t="shared" si="22"/>
        <v>-329.40369399999997</v>
      </c>
      <c r="H707" s="64">
        <f t="shared" si="23"/>
        <v>820.71435399999996</v>
      </c>
    </row>
    <row r="708" spans="1:12" x14ac:dyDescent="0.2">
      <c r="C708" s="61">
        <v>0.58472222222222225</v>
      </c>
      <c r="D708" s="62">
        <v>37.72</v>
      </c>
      <c r="E708" s="63">
        <v>-50.05</v>
      </c>
      <c r="F708" s="63">
        <v>84.1</v>
      </c>
      <c r="G708" s="64">
        <f t="shared" si="22"/>
        <v>-333.91472999999996</v>
      </c>
      <c r="H708" s="64">
        <f t="shared" si="23"/>
        <v>824.73505999999986</v>
      </c>
    </row>
    <row r="709" spans="1:12" x14ac:dyDescent="0.2">
      <c r="C709" s="61">
        <v>0.58472222222222225</v>
      </c>
      <c r="D709" s="62">
        <v>37.499000000000002</v>
      </c>
      <c r="E709" s="63">
        <v>-50.22</v>
      </c>
      <c r="F709" s="63">
        <v>83.93</v>
      </c>
      <c r="G709" s="64">
        <f t="shared" si="22"/>
        <v>-330.58048600000006</v>
      </c>
      <c r="H709" s="64">
        <f t="shared" si="23"/>
        <v>823.06793800000003</v>
      </c>
    </row>
    <row r="710" spans="1:12" x14ac:dyDescent="0.2">
      <c r="C710" s="61">
        <v>0.58472222222222225</v>
      </c>
      <c r="D710" s="62">
        <v>37.896999999999998</v>
      </c>
      <c r="E710" s="63">
        <v>-50.29</v>
      </c>
      <c r="F710" s="63">
        <v>83.88</v>
      </c>
      <c r="G710" s="64">
        <f t="shared" si="22"/>
        <v>-329.40369399999997</v>
      </c>
      <c r="H710" s="64">
        <f t="shared" si="23"/>
        <v>822.57760799999994</v>
      </c>
    </row>
    <row r="711" spans="1:12" x14ac:dyDescent="0.2">
      <c r="C711" s="61">
        <v>0.58472222222222225</v>
      </c>
      <c r="D711" s="62">
        <v>38.686</v>
      </c>
      <c r="E711" s="63">
        <v>-50.67</v>
      </c>
      <c r="F711" s="63">
        <v>84.34</v>
      </c>
      <c r="G711" s="64">
        <f t="shared" si="22"/>
        <v>-330.188222</v>
      </c>
      <c r="H711" s="64">
        <f t="shared" si="23"/>
        <v>827.08864400000004</v>
      </c>
    </row>
    <row r="712" spans="1:12" x14ac:dyDescent="0.2">
      <c r="C712" s="61">
        <v>0.58472222222222225</v>
      </c>
      <c r="D712" s="62">
        <v>40.137</v>
      </c>
      <c r="E712" s="63">
        <v>-50.72</v>
      </c>
      <c r="F712" s="63">
        <v>85.77</v>
      </c>
      <c r="G712" s="64">
        <f t="shared" si="22"/>
        <v>-343.72132999999997</v>
      </c>
      <c r="H712" s="64">
        <f t="shared" si="23"/>
        <v>841.11208199999987</v>
      </c>
    </row>
    <row r="713" spans="1:12" x14ac:dyDescent="0.2">
      <c r="C713" s="61">
        <v>0.58472222222222225</v>
      </c>
      <c r="D713" s="62">
        <v>41.39</v>
      </c>
      <c r="E713" s="63">
        <v>-51.15</v>
      </c>
      <c r="F713" s="63">
        <v>85.67</v>
      </c>
      <c r="G713" s="64">
        <f t="shared" si="22"/>
        <v>-338.52383200000003</v>
      </c>
      <c r="H713" s="64">
        <f t="shared" si="23"/>
        <v>840.13142199999993</v>
      </c>
    </row>
    <row r="714" spans="1:12" x14ac:dyDescent="0.2">
      <c r="C714" s="61">
        <v>0.58472222222222225</v>
      </c>
      <c r="D714" s="62">
        <v>41.427</v>
      </c>
      <c r="E714" s="63">
        <v>-51.21</v>
      </c>
      <c r="F714" s="63">
        <v>85.09</v>
      </c>
      <c r="G714" s="64">
        <f t="shared" si="22"/>
        <v>-332.24760800000001</v>
      </c>
      <c r="H714" s="64">
        <f t="shared" si="23"/>
        <v>834.44359399999996</v>
      </c>
    </row>
    <row r="715" spans="1:12" s="8" customFormat="1" x14ac:dyDescent="0.2">
      <c r="A715" s="7" t="s">
        <v>10</v>
      </c>
      <c r="B715" s="59" t="s">
        <v>13</v>
      </c>
      <c r="C715" s="3" t="s">
        <v>3</v>
      </c>
      <c r="D715" s="46" t="s">
        <v>4</v>
      </c>
      <c r="E715" s="3" t="s">
        <v>2</v>
      </c>
      <c r="F715" s="3" t="s">
        <v>0</v>
      </c>
      <c r="G715" s="12" t="s">
        <v>22</v>
      </c>
      <c r="H715" s="12" t="s">
        <v>23</v>
      </c>
      <c r="K715" s="26"/>
      <c r="L715" s="26"/>
    </row>
    <row r="716" spans="1:12" s="5" customFormat="1" x14ac:dyDescent="0.2">
      <c r="A716" s="72" t="s">
        <v>11</v>
      </c>
      <c r="B716" s="73" t="s">
        <v>12</v>
      </c>
      <c r="C716" s="74" t="s">
        <v>5</v>
      </c>
      <c r="D716" s="75" t="s">
        <v>6</v>
      </c>
      <c r="E716" s="74" t="s">
        <v>7</v>
      </c>
      <c r="F716" s="74" t="s">
        <v>8</v>
      </c>
      <c r="G716" s="76" t="s">
        <v>24</v>
      </c>
      <c r="H716" s="76" t="s">
        <v>24</v>
      </c>
      <c r="K716" s="27"/>
      <c r="L716" s="27"/>
    </row>
    <row r="717" spans="1:12" x14ac:dyDescent="0.2">
      <c r="A717" s="63">
        <v>12</v>
      </c>
      <c r="B717" s="63">
        <v>-60</v>
      </c>
      <c r="C717" s="61">
        <v>0.5854166666666667</v>
      </c>
      <c r="D717" s="62">
        <v>19.192</v>
      </c>
      <c r="E717" s="63">
        <v>-64.790000000000006</v>
      </c>
      <c r="F717" s="63">
        <v>92.49</v>
      </c>
      <c r="G717" s="64">
        <f t="shared" si="22"/>
        <v>-271.64281999999986</v>
      </c>
      <c r="H717" s="64">
        <f t="shared" si="23"/>
        <v>907.01243399999987</v>
      </c>
      <c r="I717" s="64">
        <f>AVERAGE(G717:G727)-$J$6</f>
        <v>-293.37317578909091</v>
      </c>
      <c r="J717" s="64">
        <f>AVERAGE(H717:H727)-$K$6</f>
        <v>560.85248374825153</v>
      </c>
      <c r="K717" s="62">
        <f>I717/($E$8*A717^2)</f>
        <v>-0.56592047798821554</v>
      </c>
      <c r="L717" s="71">
        <f>J717/($E$8*A717^2)</f>
        <v>1.081891365255115</v>
      </c>
    </row>
    <row r="718" spans="1:12" x14ac:dyDescent="0.2">
      <c r="C718" s="67">
        <v>0.5854166666666667</v>
      </c>
      <c r="D718" s="68">
        <v>19.529</v>
      </c>
      <c r="E718" s="69">
        <v>-65.84</v>
      </c>
      <c r="F718" s="69">
        <v>93.68</v>
      </c>
      <c r="G718" s="70">
        <f t="shared" si="22"/>
        <v>-273.01574400000004</v>
      </c>
      <c r="H718" s="70">
        <f t="shared" si="23"/>
        <v>918.68228799999997</v>
      </c>
    </row>
    <row r="719" spans="1:12" x14ac:dyDescent="0.2">
      <c r="C719" s="61">
        <v>0.5854166666666667</v>
      </c>
      <c r="D719" s="62">
        <v>19.975999999999999</v>
      </c>
      <c r="E719" s="63">
        <v>-65.11</v>
      </c>
      <c r="F719" s="63">
        <v>92.73</v>
      </c>
      <c r="G719" s="64">
        <f t="shared" si="22"/>
        <v>-270.85829200000001</v>
      </c>
      <c r="H719" s="64">
        <f t="shared" si="23"/>
        <v>909.36601799999994</v>
      </c>
    </row>
    <row r="720" spans="1:12" x14ac:dyDescent="0.2">
      <c r="C720" s="61">
        <v>0.5854166666666667</v>
      </c>
      <c r="D720" s="62">
        <v>20.366</v>
      </c>
      <c r="E720" s="63">
        <v>-64.14</v>
      </c>
      <c r="F720" s="63">
        <v>91.09</v>
      </c>
      <c r="G720" s="64">
        <f t="shared" si="22"/>
        <v>-264.28787</v>
      </c>
      <c r="H720" s="64">
        <f t="shared" si="23"/>
        <v>893.28319399999998</v>
      </c>
    </row>
    <row r="721" spans="1:12" x14ac:dyDescent="0.2">
      <c r="C721" s="61">
        <v>0.5854166666666667</v>
      </c>
      <c r="D721" s="62">
        <v>21.135999999999999</v>
      </c>
      <c r="E721" s="63">
        <v>-65.209999999999994</v>
      </c>
      <c r="F721" s="63">
        <v>93.11</v>
      </c>
      <c r="G721" s="64">
        <f t="shared" si="22"/>
        <v>-273.60414000000003</v>
      </c>
      <c r="H721" s="64">
        <f t="shared" si="23"/>
        <v>913.09252599999991</v>
      </c>
    </row>
    <row r="722" spans="1:12" x14ac:dyDescent="0.2">
      <c r="C722" s="61">
        <v>0.5854166666666667</v>
      </c>
      <c r="D722" s="62">
        <v>21.513999999999999</v>
      </c>
      <c r="E722" s="63">
        <v>-65.48</v>
      </c>
      <c r="F722" s="63">
        <v>93.23</v>
      </c>
      <c r="G722" s="64">
        <f t="shared" si="22"/>
        <v>-272.13315</v>
      </c>
      <c r="H722" s="64">
        <f t="shared" si="23"/>
        <v>914.269318</v>
      </c>
    </row>
    <row r="723" spans="1:12" x14ac:dyDescent="0.2">
      <c r="C723" s="61">
        <v>0.5854166666666667</v>
      </c>
      <c r="D723" s="62">
        <v>23.114999999999998</v>
      </c>
      <c r="E723" s="63">
        <v>-64.8</v>
      </c>
      <c r="F723" s="63">
        <v>92.73</v>
      </c>
      <c r="G723" s="64">
        <f t="shared" si="22"/>
        <v>-273.89833800000008</v>
      </c>
      <c r="H723" s="64">
        <f t="shared" si="23"/>
        <v>909.36601799999994</v>
      </c>
    </row>
    <row r="724" spans="1:12" x14ac:dyDescent="0.2">
      <c r="C724" s="61">
        <v>0.5854166666666667</v>
      </c>
      <c r="D724" s="62">
        <v>23.49</v>
      </c>
      <c r="E724" s="63">
        <v>-64.930000000000007</v>
      </c>
      <c r="F724" s="63">
        <v>93.76</v>
      </c>
      <c r="G724" s="64">
        <f t="shared" si="22"/>
        <v>-282.72427799999997</v>
      </c>
      <c r="H724" s="64">
        <f t="shared" si="23"/>
        <v>919.46681599999999</v>
      </c>
    </row>
    <row r="725" spans="1:12" x14ac:dyDescent="0.2">
      <c r="C725" s="61">
        <v>0.5854166666666667</v>
      </c>
      <c r="D725" s="62">
        <v>23.888000000000002</v>
      </c>
      <c r="E725" s="63">
        <v>-65.02</v>
      </c>
      <c r="F725" s="63">
        <v>93</v>
      </c>
      <c r="G725" s="64">
        <f t="shared" si="22"/>
        <v>-274.38866800000005</v>
      </c>
      <c r="H725" s="64">
        <f t="shared" si="23"/>
        <v>912.01379999999995</v>
      </c>
    </row>
    <row r="726" spans="1:12" x14ac:dyDescent="0.2">
      <c r="C726" s="61">
        <v>0.5854166666666667</v>
      </c>
      <c r="D726" s="62">
        <v>24.675000000000001</v>
      </c>
      <c r="E726" s="63">
        <v>-65.430000000000007</v>
      </c>
      <c r="F726" s="63">
        <v>92.09</v>
      </c>
      <c r="G726" s="64">
        <f t="shared" si="22"/>
        <v>-261.44395599999996</v>
      </c>
      <c r="H726" s="64">
        <f t="shared" si="23"/>
        <v>903.08979399999998</v>
      </c>
    </row>
    <row r="727" spans="1:12" x14ac:dyDescent="0.2">
      <c r="C727" s="61">
        <v>0.5854166666666667</v>
      </c>
      <c r="D727" s="62">
        <v>25.3</v>
      </c>
      <c r="E727" s="63">
        <v>-64.739999999999995</v>
      </c>
      <c r="F727" s="63">
        <v>92.05</v>
      </c>
      <c r="G727" s="64">
        <f t="shared" si="22"/>
        <v>-267.81824599999999</v>
      </c>
      <c r="H727" s="64">
        <f t="shared" si="23"/>
        <v>902.69752999999992</v>
      </c>
    </row>
    <row r="728" spans="1:12" x14ac:dyDescent="0.2">
      <c r="C728" s="61">
        <v>0.5854166666666667</v>
      </c>
      <c r="D728" s="62">
        <v>26.241</v>
      </c>
      <c r="E728" s="63">
        <v>-64.02</v>
      </c>
      <c r="F728" s="63">
        <v>91.7</v>
      </c>
      <c r="G728" s="64">
        <f t="shared" si="22"/>
        <v>-271.44668800000005</v>
      </c>
      <c r="H728" s="64">
        <f t="shared" si="23"/>
        <v>899.26522</v>
      </c>
    </row>
    <row r="729" spans="1:12" x14ac:dyDescent="0.2">
      <c r="C729" s="61">
        <v>0.5854166666666667</v>
      </c>
      <c r="D729" s="62">
        <v>26.635000000000002</v>
      </c>
      <c r="E729" s="63">
        <v>-64.760000000000005</v>
      </c>
      <c r="F729" s="63">
        <v>93.54</v>
      </c>
      <c r="G729" s="64">
        <f t="shared" si="22"/>
        <v>-282.233948</v>
      </c>
      <c r="H729" s="64">
        <f t="shared" si="23"/>
        <v>917.30936400000007</v>
      </c>
    </row>
    <row r="730" spans="1:12" x14ac:dyDescent="0.2">
      <c r="C730" s="61">
        <v>0.5854166666666667</v>
      </c>
      <c r="D730" s="62">
        <v>27.25</v>
      </c>
      <c r="E730" s="63">
        <v>-65.650000000000006</v>
      </c>
      <c r="F730" s="63">
        <v>94.85</v>
      </c>
      <c r="G730" s="64">
        <f t="shared" si="22"/>
        <v>-286.35271999999986</v>
      </c>
      <c r="H730" s="64">
        <f t="shared" si="23"/>
        <v>930.15600999999992</v>
      </c>
    </row>
    <row r="731" spans="1:12" s="8" customFormat="1" x14ac:dyDescent="0.2">
      <c r="A731" s="7" t="s">
        <v>10</v>
      </c>
      <c r="B731" s="59" t="s">
        <v>13</v>
      </c>
      <c r="C731" s="3" t="s">
        <v>3</v>
      </c>
      <c r="D731" s="46" t="s">
        <v>4</v>
      </c>
      <c r="E731" s="3" t="s">
        <v>2</v>
      </c>
      <c r="F731" s="3" t="s">
        <v>0</v>
      </c>
      <c r="G731" s="12" t="s">
        <v>22</v>
      </c>
      <c r="H731" s="12" t="s">
        <v>23</v>
      </c>
      <c r="K731" s="26"/>
      <c r="L731" s="26"/>
    </row>
    <row r="732" spans="1:12" s="5" customFormat="1" x14ac:dyDescent="0.2">
      <c r="A732" s="72" t="s">
        <v>11</v>
      </c>
      <c r="B732" s="73" t="s">
        <v>12</v>
      </c>
      <c r="C732" s="74" t="s">
        <v>5</v>
      </c>
      <c r="D732" s="75" t="s">
        <v>6</v>
      </c>
      <c r="E732" s="74" t="s">
        <v>7</v>
      </c>
      <c r="F732" s="74" t="s">
        <v>8</v>
      </c>
      <c r="G732" s="76" t="s">
        <v>24</v>
      </c>
      <c r="H732" s="76" t="s">
        <v>24</v>
      </c>
      <c r="K732" s="27"/>
      <c r="L732" s="27"/>
    </row>
    <row r="733" spans="1:12" x14ac:dyDescent="0.2">
      <c r="A733" s="63">
        <v>12</v>
      </c>
      <c r="B733" s="63">
        <v>-90</v>
      </c>
      <c r="C733" s="61">
        <v>0.58611111111111114</v>
      </c>
      <c r="D733" s="62">
        <v>8.2959999999999994</v>
      </c>
      <c r="E733" s="63">
        <v>-99.3</v>
      </c>
      <c r="F733" s="63">
        <v>100.89</v>
      </c>
      <c r="G733" s="64">
        <f t="shared" si="22"/>
        <v>-15.592494000000032</v>
      </c>
      <c r="H733" s="64">
        <f t="shared" si="23"/>
        <v>989.38787400000001</v>
      </c>
      <c r="I733" s="64">
        <f>AVERAGE(G733:G744)-$J$6</f>
        <v>-34.683982880000009</v>
      </c>
      <c r="J733" s="64">
        <f>AVERAGE(H733:H744)-$K$6</f>
        <v>633.63900055128192</v>
      </c>
      <c r="K733" s="62">
        <f>I733/($E$8*A733^2)</f>
        <v>-6.6905831172839533E-2</v>
      </c>
      <c r="L733" s="71">
        <f>J733/($E$8*A733^2)</f>
        <v>1.2222974547671335</v>
      </c>
    </row>
    <row r="734" spans="1:12" x14ac:dyDescent="0.2">
      <c r="C734" s="67">
        <v>0.58611111111111114</v>
      </c>
      <c r="D734" s="68">
        <v>8.7100000000000009</v>
      </c>
      <c r="E734" s="69">
        <v>-97.6</v>
      </c>
      <c r="F734" s="69">
        <v>100.5</v>
      </c>
      <c r="G734" s="70">
        <f t="shared" si="22"/>
        <v>-28.439140000000055</v>
      </c>
      <c r="H734" s="70">
        <f t="shared" si="23"/>
        <v>985.56329999999991</v>
      </c>
    </row>
    <row r="735" spans="1:12" x14ac:dyDescent="0.2">
      <c r="C735" s="61">
        <v>0.58611111111111114</v>
      </c>
      <c r="D735" s="62">
        <v>9.1059999999999999</v>
      </c>
      <c r="E735" s="63">
        <v>-98.9</v>
      </c>
      <c r="F735" s="63">
        <v>99.45</v>
      </c>
      <c r="G735" s="64">
        <f t="shared" si="22"/>
        <v>-5.3936299999999715</v>
      </c>
      <c r="H735" s="64">
        <f t="shared" si="23"/>
        <v>975.26636999999994</v>
      </c>
    </row>
    <row r="736" spans="1:12" x14ac:dyDescent="0.2">
      <c r="C736" s="61">
        <v>0.58611111111111114</v>
      </c>
      <c r="D736" s="62">
        <v>9.4789999999999992</v>
      </c>
      <c r="E736" s="63">
        <v>-98.91</v>
      </c>
      <c r="F736" s="63">
        <v>100.36</v>
      </c>
      <c r="G736" s="64">
        <f t="shared" si="22"/>
        <v>-14.219570000000028</v>
      </c>
      <c r="H736" s="64">
        <f t="shared" si="23"/>
        <v>984.1903759999999</v>
      </c>
    </row>
    <row r="737" spans="3:8" x14ac:dyDescent="0.2">
      <c r="C737" s="61">
        <v>0.58611111111111114</v>
      </c>
      <c r="D737" s="62">
        <v>10.263999999999999</v>
      </c>
      <c r="E737" s="63">
        <v>-98.36</v>
      </c>
      <c r="F737" s="63">
        <v>98.89</v>
      </c>
      <c r="G737" s="64">
        <f t="shared" si="22"/>
        <v>-5.1974980000000111</v>
      </c>
      <c r="H737" s="64">
        <f t="shared" si="23"/>
        <v>969.774674</v>
      </c>
    </row>
    <row r="738" spans="3:8" x14ac:dyDescent="0.2">
      <c r="C738" s="61">
        <v>0.58611111111111114</v>
      </c>
      <c r="D738" s="62">
        <v>11.846</v>
      </c>
      <c r="E738" s="63">
        <v>-99.47</v>
      </c>
      <c r="F738" s="63">
        <v>100.06</v>
      </c>
      <c r="G738" s="64">
        <f t="shared" si="22"/>
        <v>-5.7858940000000327</v>
      </c>
      <c r="H738" s="64">
        <f t="shared" si="23"/>
        <v>981.24839599999996</v>
      </c>
    </row>
    <row r="739" spans="3:8" x14ac:dyDescent="0.2">
      <c r="C739" s="61">
        <v>0.58611111111111114</v>
      </c>
      <c r="D739" s="62">
        <v>12.632</v>
      </c>
      <c r="E739" s="63">
        <v>-101.28</v>
      </c>
      <c r="F739" s="63">
        <v>101.12</v>
      </c>
      <c r="G739" s="64">
        <f t="shared" si="22"/>
        <v>1.5690559999999665</v>
      </c>
      <c r="H739" s="64">
        <f t="shared" si="23"/>
        <v>991.64339199999995</v>
      </c>
    </row>
    <row r="740" spans="3:8" x14ac:dyDescent="0.2">
      <c r="C740" s="61">
        <v>0.58611111111111114</v>
      </c>
      <c r="D740" s="62">
        <v>13.5</v>
      </c>
      <c r="E740" s="63">
        <v>-99.41</v>
      </c>
      <c r="F740" s="63">
        <v>101.92</v>
      </c>
      <c r="G740" s="64">
        <f t="shared" si="22"/>
        <v>-24.61456600000005</v>
      </c>
      <c r="H740" s="64">
        <f t="shared" si="23"/>
        <v>999.48867199999995</v>
      </c>
    </row>
    <row r="741" spans="3:8" x14ac:dyDescent="0.2">
      <c r="C741" s="61">
        <v>0.58611111111111114</v>
      </c>
      <c r="D741" s="62">
        <v>13.41</v>
      </c>
      <c r="E741" s="63">
        <v>-97.23</v>
      </c>
      <c r="F741" s="63">
        <v>99.14</v>
      </c>
      <c r="G741" s="64">
        <f t="shared" si="22"/>
        <v>-18.730605999999966</v>
      </c>
      <c r="H741" s="64">
        <f t="shared" si="23"/>
        <v>972.22632399999998</v>
      </c>
    </row>
    <row r="742" spans="3:8" x14ac:dyDescent="0.2">
      <c r="C742" s="61">
        <v>0.58611111111111114</v>
      </c>
      <c r="D742" s="62">
        <v>13.772</v>
      </c>
      <c r="E742" s="63">
        <v>-98.76</v>
      </c>
      <c r="F742" s="63">
        <v>100.6</v>
      </c>
      <c r="G742" s="64">
        <f t="shared" si="22"/>
        <v>-18.044143999999893</v>
      </c>
      <c r="H742" s="64">
        <f t="shared" si="23"/>
        <v>986.54395999999986</v>
      </c>
    </row>
    <row r="743" spans="3:8" x14ac:dyDescent="0.2">
      <c r="C743" s="61">
        <v>0.58611111111111114</v>
      </c>
      <c r="D743" s="62">
        <v>14.557</v>
      </c>
      <c r="E743" s="63">
        <v>-99.03</v>
      </c>
      <c r="F743" s="63">
        <v>99.27</v>
      </c>
      <c r="G743" s="64">
        <f t="shared" si="22"/>
        <v>-2.3535839999999499</v>
      </c>
      <c r="H743" s="64">
        <f t="shared" si="23"/>
        <v>973.50118199999997</v>
      </c>
    </row>
    <row r="744" spans="3:8" x14ac:dyDescent="0.2">
      <c r="C744" s="61">
        <v>0.58611111111111114</v>
      </c>
      <c r="D744" s="62">
        <v>14.981999999999999</v>
      </c>
      <c r="E744" s="63">
        <v>-97.9</v>
      </c>
      <c r="F744" s="63">
        <v>99.55</v>
      </c>
      <c r="G744" s="64">
        <f t="shared" si="22"/>
        <v>-16.180889999999916</v>
      </c>
      <c r="H744" s="64">
        <f t="shared" si="23"/>
        <v>976.24702999999988</v>
      </c>
    </row>
    <row r="745" spans="3:8" x14ac:dyDescent="0.2">
      <c r="C745" s="61">
        <v>0.58611111111111114</v>
      </c>
      <c r="D745" s="62">
        <v>15.395</v>
      </c>
      <c r="E745" s="63">
        <v>-98.48</v>
      </c>
      <c r="F745" s="63">
        <v>100.33</v>
      </c>
      <c r="G745" s="64">
        <f t="shared" si="22"/>
        <v>-18.142209999999942</v>
      </c>
      <c r="H745" s="64">
        <f t="shared" si="23"/>
        <v>983.89617799999996</v>
      </c>
    </row>
    <row r="746" spans="3:8" x14ac:dyDescent="0.2">
      <c r="C746" s="61">
        <v>0.58611111111111114</v>
      </c>
      <c r="D746" s="62">
        <v>16.166</v>
      </c>
      <c r="E746" s="63">
        <v>-98.98</v>
      </c>
      <c r="F746" s="63">
        <v>100.41</v>
      </c>
      <c r="G746" s="64">
        <f t="shared" si="22"/>
        <v>-14.023437999999928</v>
      </c>
      <c r="H746" s="64">
        <f t="shared" si="23"/>
        <v>984.68070599999987</v>
      </c>
    </row>
    <row r="747" spans="3:8" x14ac:dyDescent="0.2">
      <c r="C747" s="61">
        <v>0.58611111111111114</v>
      </c>
      <c r="D747" s="62">
        <v>17.617999999999999</v>
      </c>
      <c r="E747" s="63">
        <v>-97.59</v>
      </c>
      <c r="F747" s="63">
        <v>101.83</v>
      </c>
      <c r="G747" s="64">
        <f t="shared" si="22"/>
        <v>-41.579983999999946</v>
      </c>
      <c r="H747" s="64">
        <f t="shared" si="23"/>
        <v>998.60607799999991</v>
      </c>
    </row>
    <row r="748" spans="3:8" x14ac:dyDescent="0.2">
      <c r="C748" s="61">
        <v>0.58611111111111114</v>
      </c>
      <c r="D748" s="62">
        <v>18.516999999999999</v>
      </c>
      <c r="E748" s="63">
        <v>-99.03</v>
      </c>
      <c r="F748" s="63">
        <v>100.57</v>
      </c>
      <c r="G748" s="64">
        <f t="shared" si="22"/>
        <v>-15.102163999999922</v>
      </c>
      <c r="H748" s="64">
        <f t="shared" si="23"/>
        <v>986.24976199999992</v>
      </c>
    </row>
    <row r="749" spans="3:8" x14ac:dyDescent="0.2">
      <c r="C749" s="61">
        <v>0.58611111111111114</v>
      </c>
      <c r="D749" s="62">
        <v>18.93</v>
      </c>
      <c r="E749" s="63">
        <v>-98.54</v>
      </c>
      <c r="F749" s="63">
        <v>98.58</v>
      </c>
      <c r="G749" s="64">
        <f t="shared" si="22"/>
        <v>-0.39226399999992195</v>
      </c>
      <c r="H749" s="64">
        <f t="shared" si="23"/>
        <v>966.73462799999993</v>
      </c>
    </row>
    <row r="750" spans="3:8" x14ac:dyDescent="0.2">
      <c r="C750" s="61">
        <v>0.58611111111111114</v>
      </c>
      <c r="D750" s="62">
        <v>19.274999999999999</v>
      </c>
      <c r="E750" s="63">
        <v>-98.16</v>
      </c>
      <c r="F750" s="63">
        <v>99.78</v>
      </c>
      <c r="G750" s="64">
        <f t="shared" si="22"/>
        <v>-15.886692000000044</v>
      </c>
      <c r="H750" s="64">
        <f t="shared" si="23"/>
        <v>978.50254799999993</v>
      </c>
    </row>
    <row r="751" spans="3:8" x14ac:dyDescent="0.2">
      <c r="C751" s="61">
        <v>0.58611111111111114</v>
      </c>
      <c r="D751" s="62">
        <v>20.6</v>
      </c>
      <c r="E751" s="63">
        <v>-98.15</v>
      </c>
      <c r="F751" s="63">
        <v>99.38</v>
      </c>
      <c r="G751" s="64">
        <f t="shared" si="22"/>
        <v>-12.062117999999899</v>
      </c>
      <c r="H751" s="64">
        <f t="shared" si="23"/>
        <v>974.57990799999993</v>
      </c>
    </row>
    <row r="752" spans="3:8" x14ac:dyDescent="0.2">
      <c r="C752" s="61">
        <v>0.58611111111111114</v>
      </c>
      <c r="D752" s="62">
        <v>20.498999999999999</v>
      </c>
      <c r="E752" s="63">
        <v>-98.45</v>
      </c>
      <c r="F752" s="63">
        <v>100.9</v>
      </c>
      <c r="G752" s="64">
        <f t="shared" si="22"/>
        <v>-24.026170000000025</v>
      </c>
      <c r="H752" s="64">
        <f t="shared" si="23"/>
        <v>989.48594000000003</v>
      </c>
    </row>
    <row r="753" spans="1:12" x14ac:dyDescent="0.2">
      <c r="C753" s="61">
        <v>0.58611111111111114</v>
      </c>
      <c r="D753" s="62">
        <v>20.893000000000001</v>
      </c>
      <c r="E753" s="63">
        <v>-98.69</v>
      </c>
      <c r="F753" s="63">
        <v>100.79</v>
      </c>
      <c r="G753" s="64">
        <f t="shared" si="22"/>
        <v>-20.593860000000081</v>
      </c>
      <c r="H753" s="64">
        <f t="shared" si="23"/>
        <v>988.40721400000007</v>
      </c>
    </row>
    <row r="754" spans="1:12" x14ac:dyDescent="0.2">
      <c r="C754" s="61">
        <v>0.58611111111111114</v>
      </c>
      <c r="D754" s="62">
        <v>21.686</v>
      </c>
      <c r="E754" s="63">
        <v>-100.61</v>
      </c>
      <c r="F754" s="63">
        <v>100.74</v>
      </c>
      <c r="G754" s="64">
        <f t="shared" si="22"/>
        <v>-1.2748579999999554</v>
      </c>
      <c r="H754" s="64">
        <f t="shared" si="23"/>
        <v>987.91688399999987</v>
      </c>
    </row>
    <row r="755" spans="1:12" x14ac:dyDescent="0.2">
      <c r="C755" s="61">
        <v>0.58611111111111114</v>
      </c>
      <c r="D755" s="62">
        <v>22.25</v>
      </c>
      <c r="E755" s="63">
        <v>-99.13</v>
      </c>
      <c r="F755" s="63">
        <v>99.97</v>
      </c>
      <c r="G755" s="64">
        <f t="shared" si="22"/>
        <v>-8.2375440000000335</v>
      </c>
      <c r="H755" s="64">
        <f t="shared" si="23"/>
        <v>980.36580199999992</v>
      </c>
    </row>
    <row r="756" spans="1:12" s="8" customFormat="1" x14ac:dyDescent="0.2">
      <c r="A756" s="7" t="s">
        <v>10</v>
      </c>
      <c r="B756" s="59" t="s">
        <v>13</v>
      </c>
      <c r="C756" s="3" t="s">
        <v>3</v>
      </c>
      <c r="D756" s="46" t="s">
        <v>4</v>
      </c>
      <c r="E756" s="3" t="s">
        <v>2</v>
      </c>
      <c r="F756" s="3" t="s">
        <v>0</v>
      </c>
      <c r="G756" s="12" t="s">
        <v>22</v>
      </c>
      <c r="H756" s="12" t="s">
        <v>23</v>
      </c>
      <c r="K756" s="26"/>
      <c r="L756" s="26"/>
    </row>
    <row r="757" spans="1:12" s="5" customFormat="1" x14ac:dyDescent="0.2">
      <c r="A757" s="72" t="s">
        <v>11</v>
      </c>
      <c r="B757" s="73" t="s">
        <v>12</v>
      </c>
      <c r="C757" s="74" t="s">
        <v>5</v>
      </c>
      <c r="D757" s="75" t="s">
        <v>6</v>
      </c>
      <c r="E757" s="74" t="s">
        <v>7</v>
      </c>
      <c r="F757" s="74" t="s">
        <v>8</v>
      </c>
      <c r="G757" s="76" t="s">
        <v>24</v>
      </c>
      <c r="H757" s="76" t="s">
        <v>24</v>
      </c>
      <c r="K757" s="27"/>
      <c r="L757" s="27"/>
    </row>
    <row r="758" spans="1:12" x14ac:dyDescent="0.2">
      <c r="A758" s="63">
        <v>0</v>
      </c>
      <c r="B758" s="63">
        <v>-90</v>
      </c>
      <c r="C758" s="61">
        <v>0.58680555555555558</v>
      </c>
      <c r="D758" s="62">
        <v>20.239999999999998</v>
      </c>
      <c r="E758" s="63">
        <v>2.2000000000000002</v>
      </c>
      <c r="F758" s="63">
        <v>-2.2000000000000002</v>
      </c>
      <c r="G758" s="64">
        <f t="shared" si="22"/>
        <v>0</v>
      </c>
      <c r="H758" s="64">
        <f t="shared" si="23"/>
        <v>-21.57452</v>
      </c>
      <c r="I758" s="64">
        <f>AVERAGE(G758:G767)</f>
        <v>0</v>
      </c>
      <c r="J758" s="64">
        <f>AVERAGE(H758:H767)</f>
        <v>-21.574520000000003</v>
      </c>
      <c r="K758" s="62"/>
      <c r="L758" s="62"/>
    </row>
    <row r="759" spans="1:12" x14ac:dyDescent="0.2">
      <c r="C759" s="67">
        <v>0.58680555555555558</v>
      </c>
      <c r="D759" s="68">
        <v>20.99</v>
      </c>
      <c r="E759" s="69">
        <v>2.2000000000000002</v>
      </c>
      <c r="F759" s="69">
        <v>-2.2000000000000002</v>
      </c>
      <c r="G759" s="70">
        <f t="shared" si="22"/>
        <v>0</v>
      </c>
      <c r="H759" s="70">
        <f t="shared" si="23"/>
        <v>-21.57452</v>
      </c>
    </row>
    <row r="760" spans="1:12" x14ac:dyDescent="0.2">
      <c r="C760" s="61">
        <v>0.58680555555555558</v>
      </c>
      <c r="D760" s="62">
        <v>21.414999999999999</v>
      </c>
      <c r="E760" s="63">
        <v>2.2000000000000002</v>
      </c>
      <c r="F760" s="63">
        <v>-2.2000000000000002</v>
      </c>
      <c r="G760" s="64">
        <f t="shared" si="22"/>
        <v>0</v>
      </c>
      <c r="H760" s="64">
        <f t="shared" si="23"/>
        <v>-21.57452</v>
      </c>
    </row>
    <row r="761" spans="1:12" x14ac:dyDescent="0.2">
      <c r="C761" s="61">
        <v>0.58680555555555558</v>
      </c>
      <c r="D761" s="62">
        <v>21.817</v>
      </c>
      <c r="E761" s="63">
        <v>2.2000000000000002</v>
      </c>
      <c r="F761" s="63">
        <v>-2.2000000000000002</v>
      </c>
      <c r="G761" s="64">
        <f t="shared" ref="G761:G786" si="24">(-E761-F761)*$C$3</f>
        <v>0</v>
      </c>
      <c r="H761" s="64">
        <f t="shared" ref="H761:H786" si="25">F761*$C$3</f>
        <v>-21.57452</v>
      </c>
    </row>
    <row r="762" spans="1:12" x14ac:dyDescent="0.2">
      <c r="C762" s="61">
        <v>0.58680555555555558</v>
      </c>
      <c r="D762" s="62">
        <v>22.597999999999999</v>
      </c>
      <c r="E762" s="63">
        <v>2.2000000000000002</v>
      </c>
      <c r="F762" s="63">
        <v>-2.2000000000000002</v>
      </c>
      <c r="G762" s="64">
        <f t="shared" si="24"/>
        <v>0</v>
      </c>
      <c r="H762" s="64">
        <f t="shared" si="25"/>
        <v>-21.57452</v>
      </c>
    </row>
    <row r="763" spans="1:12" x14ac:dyDescent="0.2">
      <c r="C763" s="61">
        <v>0.58680555555555558</v>
      </c>
      <c r="D763" s="62">
        <v>22.956</v>
      </c>
      <c r="E763" s="63">
        <v>2.2000000000000002</v>
      </c>
      <c r="F763" s="63">
        <v>-2.2000000000000002</v>
      </c>
      <c r="G763" s="64">
        <f t="shared" si="24"/>
        <v>0</v>
      </c>
      <c r="H763" s="64">
        <f t="shared" si="25"/>
        <v>-21.57452</v>
      </c>
    </row>
    <row r="764" spans="1:12" x14ac:dyDescent="0.2">
      <c r="C764" s="61">
        <v>0.58680555555555558</v>
      </c>
      <c r="D764" s="62">
        <v>23.384</v>
      </c>
      <c r="E764" s="63">
        <v>2.2000000000000002</v>
      </c>
      <c r="F764" s="63">
        <v>-2.2000000000000002</v>
      </c>
      <c r="G764" s="64">
        <f t="shared" si="24"/>
        <v>0</v>
      </c>
      <c r="H764" s="64">
        <f t="shared" si="25"/>
        <v>-21.57452</v>
      </c>
    </row>
    <row r="765" spans="1:12" x14ac:dyDescent="0.2">
      <c r="C765" s="61">
        <v>0.58680555555555558</v>
      </c>
      <c r="D765" s="62">
        <v>24.95</v>
      </c>
      <c r="E765" s="63">
        <v>2.2000000000000002</v>
      </c>
      <c r="F765" s="63">
        <v>-2.2000000000000002</v>
      </c>
      <c r="G765" s="64">
        <f t="shared" si="24"/>
        <v>0</v>
      </c>
      <c r="H765" s="64">
        <f t="shared" si="25"/>
        <v>-21.57452</v>
      </c>
    </row>
    <row r="766" spans="1:12" x14ac:dyDescent="0.2">
      <c r="C766" s="61">
        <v>0.58680555555555558</v>
      </c>
      <c r="D766" s="62">
        <v>25.346</v>
      </c>
      <c r="E766" s="63">
        <v>2.2000000000000002</v>
      </c>
      <c r="F766" s="63">
        <v>-2.2000000000000002</v>
      </c>
      <c r="G766" s="64">
        <f t="shared" si="24"/>
        <v>0</v>
      </c>
      <c r="H766" s="64">
        <f t="shared" si="25"/>
        <v>-21.57452</v>
      </c>
    </row>
    <row r="767" spans="1:12" x14ac:dyDescent="0.2">
      <c r="C767" s="61">
        <v>0.58680555555555558</v>
      </c>
      <c r="D767" s="62">
        <v>26.138000000000002</v>
      </c>
      <c r="E767" s="63">
        <v>2.2000000000000002</v>
      </c>
      <c r="F767" s="63">
        <v>-2.2000000000000002</v>
      </c>
      <c r="G767" s="64">
        <f t="shared" si="24"/>
        <v>0</v>
      </c>
      <c r="H767" s="64">
        <f t="shared" si="25"/>
        <v>-21.57452</v>
      </c>
    </row>
    <row r="768" spans="1:12" x14ac:dyDescent="0.2">
      <c r="C768" s="61">
        <v>0.58680555555555558</v>
      </c>
      <c r="D768" s="62">
        <v>26.536000000000001</v>
      </c>
      <c r="E768" s="63">
        <v>2.2000000000000002</v>
      </c>
      <c r="F768" s="63">
        <v>-2.2000000000000002</v>
      </c>
      <c r="G768" s="64">
        <f t="shared" si="24"/>
        <v>0</v>
      </c>
      <c r="H768" s="64">
        <f t="shared" si="25"/>
        <v>-21.57452</v>
      </c>
    </row>
    <row r="769" spans="1:12" x14ac:dyDescent="0.2">
      <c r="C769" s="61">
        <v>0.58680555555555558</v>
      </c>
      <c r="D769" s="62">
        <v>26.919</v>
      </c>
      <c r="E769" s="63">
        <v>2.2000000000000002</v>
      </c>
      <c r="F769" s="63">
        <v>-2.2000000000000002</v>
      </c>
      <c r="G769" s="64">
        <f t="shared" si="24"/>
        <v>0</v>
      </c>
      <c r="H769" s="64">
        <f t="shared" si="25"/>
        <v>-21.57452</v>
      </c>
    </row>
    <row r="770" spans="1:12" x14ac:dyDescent="0.2">
      <c r="C770" s="61">
        <v>0.58680555555555558</v>
      </c>
      <c r="D770" s="62">
        <v>27.702000000000002</v>
      </c>
      <c r="E770" s="63">
        <v>2.2000000000000002</v>
      </c>
      <c r="F770" s="63">
        <v>-2.2000000000000002</v>
      </c>
      <c r="G770" s="64">
        <f t="shared" si="24"/>
        <v>0</v>
      </c>
      <c r="H770" s="64">
        <f t="shared" si="25"/>
        <v>-21.57452</v>
      </c>
    </row>
    <row r="771" spans="1:12" s="8" customFormat="1" x14ac:dyDescent="0.2">
      <c r="A771" s="7" t="s">
        <v>10</v>
      </c>
      <c r="B771" s="59" t="s">
        <v>13</v>
      </c>
      <c r="C771" s="3" t="s">
        <v>3</v>
      </c>
      <c r="D771" s="46" t="s">
        <v>4</v>
      </c>
      <c r="E771" s="3" t="s">
        <v>2</v>
      </c>
      <c r="F771" s="3" t="s">
        <v>0</v>
      </c>
      <c r="G771" s="12" t="s">
        <v>22</v>
      </c>
      <c r="H771" s="12" t="s">
        <v>23</v>
      </c>
      <c r="K771" s="26"/>
      <c r="L771" s="26"/>
    </row>
    <row r="772" spans="1:12" s="5" customFormat="1" x14ac:dyDescent="0.2">
      <c r="A772" s="72" t="s">
        <v>11</v>
      </c>
      <c r="B772" s="73" t="s">
        <v>12</v>
      </c>
      <c r="C772" s="74" t="s">
        <v>5</v>
      </c>
      <c r="D772" s="75" t="s">
        <v>6</v>
      </c>
      <c r="E772" s="74" t="s">
        <v>7</v>
      </c>
      <c r="F772" s="74" t="s">
        <v>8</v>
      </c>
      <c r="G772" s="76" t="s">
        <v>24</v>
      </c>
      <c r="H772" s="76" t="s">
        <v>24</v>
      </c>
      <c r="K772" s="27"/>
      <c r="L772" s="27"/>
    </row>
    <row r="773" spans="1:12" x14ac:dyDescent="0.2">
      <c r="A773" s="63">
        <v>0</v>
      </c>
      <c r="B773" s="63">
        <v>0</v>
      </c>
      <c r="C773" s="61">
        <v>0.58750000000000002</v>
      </c>
      <c r="D773" s="62">
        <v>11.323</v>
      </c>
      <c r="E773" s="63">
        <v>0.75</v>
      </c>
      <c r="F773" s="63">
        <v>-0.89</v>
      </c>
      <c r="G773" s="64">
        <f t="shared" si="24"/>
        <v>1.372924</v>
      </c>
      <c r="H773" s="64">
        <f t="shared" si="25"/>
        <v>-8.7278739999999999</v>
      </c>
      <c r="I773" s="64">
        <f>AVERAGE(G773:G782)</f>
        <v>1.3729239999999998</v>
      </c>
      <c r="J773" s="64">
        <f>AVERAGE(H773:H782)</f>
        <v>-8.7278739999999999</v>
      </c>
      <c r="K773" s="62"/>
      <c r="L773" s="62"/>
    </row>
    <row r="774" spans="1:12" x14ac:dyDescent="0.2">
      <c r="C774" s="67">
        <v>0.58750000000000002</v>
      </c>
      <c r="D774" s="68">
        <v>11.722</v>
      </c>
      <c r="E774" s="69">
        <v>0.75</v>
      </c>
      <c r="F774" s="69">
        <v>-0.89</v>
      </c>
      <c r="G774" s="70">
        <f t="shared" si="24"/>
        <v>1.372924</v>
      </c>
      <c r="H774" s="70">
        <f t="shared" si="25"/>
        <v>-8.7278739999999999</v>
      </c>
    </row>
    <row r="775" spans="1:12" x14ac:dyDescent="0.2">
      <c r="C775" s="61">
        <v>0.58750000000000002</v>
      </c>
      <c r="D775" s="62">
        <v>12.8</v>
      </c>
      <c r="E775" s="63">
        <v>0.75</v>
      </c>
      <c r="F775" s="63">
        <v>-0.89</v>
      </c>
      <c r="G775" s="64">
        <f t="shared" si="24"/>
        <v>1.372924</v>
      </c>
      <c r="H775" s="64">
        <f t="shared" si="25"/>
        <v>-8.7278739999999999</v>
      </c>
    </row>
    <row r="776" spans="1:12" x14ac:dyDescent="0.2">
      <c r="C776" s="61">
        <v>0.58750000000000002</v>
      </c>
      <c r="D776" s="62">
        <v>13.69</v>
      </c>
      <c r="E776" s="63">
        <v>0.75</v>
      </c>
      <c r="F776" s="63">
        <v>-0.89</v>
      </c>
      <c r="G776" s="64">
        <f t="shared" si="24"/>
        <v>1.372924</v>
      </c>
      <c r="H776" s="64">
        <f t="shared" si="25"/>
        <v>-8.7278739999999999</v>
      </c>
    </row>
    <row r="777" spans="1:12" x14ac:dyDescent="0.2">
      <c r="C777" s="61">
        <v>0.58750000000000002</v>
      </c>
      <c r="D777" s="62">
        <v>14.75</v>
      </c>
      <c r="E777" s="63">
        <v>0.75</v>
      </c>
      <c r="F777" s="63">
        <v>-0.89</v>
      </c>
      <c r="G777" s="64">
        <f t="shared" si="24"/>
        <v>1.372924</v>
      </c>
      <c r="H777" s="64">
        <f t="shared" si="25"/>
        <v>-8.7278739999999999</v>
      </c>
    </row>
    <row r="778" spans="1:12" x14ac:dyDescent="0.2">
      <c r="C778" s="61">
        <v>0.58750000000000002</v>
      </c>
      <c r="D778" s="62">
        <v>14.481999999999999</v>
      </c>
      <c r="E778" s="63">
        <v>0.75</v>
      </c>
      <c r="F778" s="63">
        <v>-0.89</v>
      </c>
      <c r="G778" s="64">
        <f t="shared" si="24"/>
        <v>1.372924</v>
      </c>
      <c r="H778" s="64">
        <f t="shared" si="25"/>
        <v>-8.7278739999999999</v>
      </c>
    </row>
    <row r="779" spans="1:12" x14ac:dyDescent="0.2">
      <c r="C779" s="61">
        <v>0.58750000000000002</v>
      </c>
      <c r="D779" s="62">
        <v>14.832000000000001</v>
      </c>
      <c r="E779" s="63">
        <v>0.75</v>
      </c>
      <c r="F779" s="63">
        <v>-0.89</v>
      </c>
      <c r="G779" s="64">
        <f t="shared" si="24"/>
        <v>1.372924</v>
      </c>
      <c r="H779" s="64">
        <f t="shared" si="25"/>
        <v>-8.7278739999999999</v>
      </c>
    </row>
    <row r="780" spans="1:12" x14ac:dyDescent="0.2">
      <c r="C780" s="61">
        <v>0.58750000000000002</v>
      </c>
      <c r="D780" s="62">
        <v>15.616</v>
      </c>
      <c r="E780" s="63">
        <v>0.75</v>
      </c>
      <c r="F780" s="63">
        <v>-0.89</v>
      </c>
      <c r="G780" s="64">
        <f t="shared" si="24"/>
        <v>1.372924</v>
      </c>
      <c r="H780" s="64">
        <f t="shared" si="25"/>
        <v>-8.7278739999999999</v>
      </c>
    </row>
    <row r="781" spans="1:12" x14ac:dyDescent="0.2">
      <c r="C781" s="61">
        <v>0.58750000000000002</v>
      </c>
      <c r="D781" s="62">
        <v>16.41</v>
      </c>
      <c r="E781" s="63">
        <v>0.75</v>
      </c>
      <c r="F781" s="63">
        <v>-0.89</v>
      </c>
      <c r="G781" s="64">
        <f t="shared" si="24"/>
        <v>1.372924</v>
      </c>
      <c r="H781" s="64">
        <f t="shared" si="25"/>
        <v>-8.7278739999999999</v>
      </c>
    </row>
    <row r="782" spans="1:12" x14ac:dyDescent="0.2">
      <c r="C782" s="61">
        <v>0.58750000000000002</v>
      </c>
      <c r="D782" s="62">
        <v>16.448</v>
      </c>
      <c r="E782" s="63">
        <v>0.75</v>
      </c>
      <c r="F782" s="63">
        <v>-0.89</v>
      </c>
      <c r="G782" s="64">
        <f t="shared" si="24"/>
        <v>1.372924</v>
      </c>
      <c r="H782" s="64">
        <f t="shared" si="25"/>
        <v>-8.7278739999999999</v>
      </c>
    </row>
    <row r="783" spans="1:12" x14ac:dyDescent="0.2">
      <c r="C783" s="61">
        <v>0.58750000000000002</v>
      </c>
      <c r="D783" s="62">
        <v>16.838000000000001</v>
      </c>
      <c r="E783" s="63">
        <v>0.75</v>
      </c>
      <c r="F783" s="63">
        <v>-0.89</v>
      </c>
      <c r="G783" s="64">
        <f t="shared" si="24"/>
        <v>1.372924</v>
      </c>
      <c r="H783" s="64">
        <f t="shared" si="25"/>
        <v>-8.7278739999999999</v>
      </c>
    </row>
    <row r="784" spans="1:12" x14ac:dyDescent="0.2">
      <c r="C784" s="61">
        <v>0.58750000000000002</v>
      </c>
      <c r="D784" s="62">
        <v>17.584</v>
      </c>
      <c r="E784" s="63">
        <v>0.75</v>
      </c>
      <c r="F784" s="63">
        <v>-0.89</v>
      </c>
      <c r="G784" s="64">
        <f t="shared" si="24"/>
        <v>1.372924</v>
      </c>
      <c r="H784" s="64">
        <f t="shared" si="25"/>
        <v>-8.7278739999999999</v>
      </c>
    </row>
    <row r="785" spans="1:12" x14ac:dyDescent="0.2">
      <c r="C785" s="61">
        <v>0.58750000000000002</v>
      </c>
      <c r="D785" s="62">
        <v>18.100000000000001</v>
      </c>
      <c r="E785" s="63">
        <v>0.75</v>
      </c>
      <c r="F785" s="63">
        <v>-0.89</v>
      </c>
      <c r="G785" s="64">
        <f t="shared" si="24"/>
        <v>1.372924</v>
      </c>
      <c r="H785" s="64">
        <f t="shared" si="25"/>
        <v>-8.7278739999999999</v>
      </c>
    </row>
    <row r="786" spans="1:12" x14ac:dyDescent="0.2">
      <c r="C786" s="61">
        <v>0.58750000000000002</v>
      </c>
      <c r="D786" s="62">
        <v>18.411000000000001</v>
      </c>
      <c r="E786" s="63">
        <v>0.75</v>
      </c>
      <c r="F786" s="63">
        <v>-0.89</v>
      </c>
      <c r="G786" s="64">
        <f t="shared" si="24"/>
        <v>1.372924</v>
      </c>
      <c r="H786" s="64">
        <f t="shared" si="25"/>
        <v>-8.7278739999999999</v>
      </c>
    </row>
    <row r="787" spans="1:12" x14ac:dyDescent="0.2">
      <c r="C787" s="61"/>
      <c r="D787" s="62"/>
      <c r="E787" s="63"/>
      <c r="F787" s="63"/>
      <c r="G787" s="64"/>
      <c r="H787" s="64"/>
    </row>
    <row r="788" spans="1:12" s="30" customFormat="1" ht="17.45" customHeight="1" x14ac:dyDescent="0.25">
      <c r="A788" s="30" t="s">
        <v>40</v>
      </c>
      <c r="C788" s="65"/>
      <c r="D788" s="66"/>
      <c r="E788" s="65"/>
      <c r="F788" s="65"/>
      <c r="G788" s="65"/>
      <c r="H788" s="65"/>
    </row>
    <row r="789" spans="1:12" s="8" customFormat="1" x14ac:dyDescent="0.2">
      <c r="A789" s="7" t="s">
        <v>10</v>
      </c>
      <c r="B789" s="59" t="s">
        <v>13</v>
      </c>
      <c r="C789" s="3" t="s">
        <v>3</v>
      </c>
      <c r="D789" s="46" t="s">
        <v>4</v>
      </c>
      <c r="E789" s="3" t="s">
        <v>2</v>
      </c>
      <c r="F789" s="3" t="s">
        <v>0</v>
      </c>
      <c r="G789" s="12" t="s">
        <v>22</v>
      </c>
      <c r="H789" s="12" t="s">
        <v>23</v>
      </c>
      <c r="K789" s="26"/>
      <c r="L789" s="26"/>
    </row>
    <row r="790" spans="1:12" s="5" customFormat="1" x14ac:dyDescent="0.2">
      <c r="A790" s="72" t="s">
        <v>11</v>
      </c>
      <c r="B790" s="73" t="s">
        <v>12</v>
      </c>
      <c r="C790" s="74" t="s">
        <v>5</v>
      </c>
      <c r="D790" s="75" t="s">
        <v>6</v>
      </c>
      <c r="E790" s="74" t="s">
        <v>7</v>
      </c>
      <c r="F790" s="74" t="s">
        <v>8</v>
      </c>
      <c r="G790" s="76" t="s">
        <v>24</v>
      </c>
      <c r="H790" s="76" t="s">
        <v>24</v>
      </c>
      <c r="K790" s="27"/>
      <c r="L790" s="27"/>
    </row>
    <row r="791" spans="1:12" x14ac:dyDescent="0.2">
      <c r="A791" s="63">
        <v>0</v>
      </c>
      <c r="B791" s="63">
        <v>0</v>
      </c>
      <c r="C791" s="61">
        <v>0.6118055555555556</v>
      </c>
      <c r="D791" s="62">
        <v>35.451999999999998</v>
      </c>
      <c r="E791" s="63">
        <v>0</v>
      </c>
      <c r="F791" s="63">
        <v>-0.06</v>
      </c>
      <c r="G791" s="64">
        <f t="shared" ref="G791:G802" si="26">(-E791-F791)*$C$3</f>
        <v>0.58839599999999992</v>
      </c>
      <c r="H791" s="64">
        <f t="shared" ref="H791:H802" si="27">F791*$C$3</f>
        <v>-0.58839599999999992</v>
      </c>
      <c r="I791" s="64">
        <f>AVERAGE(G791:G800)</f>
        <v>0.58839599999999981</v>
      </c>
      <c r="J791" s="64">
        <f>AVERAGE(H791:H800)</f>
        <v>-0.58839599999999981</v>
      </c>
      <c r="K791" s="63"/>
      <c r="L791" s="63"/>
    </row>
    <row r="792" spans="1:12" x14ac:dyDescent="0.2">
      <c r="C792" s="67">
        <v>0.6118055555555556</v>
      </c>
      <c r="D792" s="68">
        <v>35.838999999999999</v>
      </c>
      <c r="E792" s="69">
        <v>0</v>
      </c>
      <c r="F792" s="69">
        <v>-0.06</v>
      </c>
      <c r="G792" s="70">
        <f t="shared" si="26"/>
        <v>0.58839599999999992</v>
      </c>
      <c r="H792" s="70">
        <f t="shared" si="27"/>
        <v>-0.58839599999999992</v>
      </c>
      <c r="K792"/>
      <c r="L792"/>
    </row>
    <row r="793" spans="1:12" x14ac:dyDescent="0.2">
      <c r="C793" s="61">
        <v>0.6118055555555556</v>
      </c>
      <c r="D793" s="62">
        <v>36.609000000000002</v>
      </c>
      <c r="E793" s="63">
        <v>0</v>
      </c>
      <c r="F793" s="63">
        <v>-0.06</v>
      </c>
      <c r="G793" s="64">
        <f t="shared" si="26"/>
        <v>0.58839599999999992</v>
      </c>
      <c r="H793" s="64">
        <f t="shared" si="27"/>
        <v>-0.58839599999999992</v>
      </c>
      <c r="K793"/>
      <c r="L793"/>
    </row>
    <row r="794" spans="1:12" x14ac:dyDescent="0.2">
      <c r="C794" s="61">
        <v>0.6118055555555556</v>
      </c>
      <c r="D794" s="62">
        <v>37.18</v>
      </c>
      <c r="E794" s="63">
        <v>0</v>
      </c>
      <c r="F794" s="63">
        <v>-0.06</v>
      </c>
      <c r="G794" s="64">
        <f t="shared" si="26"/>
        <v>0.58839599999999992</v>
      </c>
      <c r="H794" s="64">
        <f t="shared" si="27"/>
        <v>-0.58839599999999992</v>
      </c>
      <c r="K794"/>
      <c r="L794"/>
    </row>
    <row r="795" spans="1:12" x14ac:dyDescent="0.2">
      <c r="C795" s="61">
        <v>0.6118055555555556</v>
      </c>
      <c r="D795" s="62">
        <v>37.402000000000001</v>
      </c>
      <c r="E795" s="63">
        <v>0</v>
      </c>
      <c r="F795" s="63">
        <v>-0.06</v>
      </c>
      <c r="G795" s="64">
        <f t="shared" si="26"/>
        <v>0.58839599999999992</v>
      </c>
      <c r="H795" s="64">
        <f t="shared" si="27"/>
        <v>-0.58839599999999992</v>
      </c>
      <c r="K795"/>
      <c r="L795"/>
    </row>
    <row r="796" spans="1:12" x14ac:dyDescent="0.2">
      <c r="C796" s="61">
        <v>0.6118055555555556</v>
      </c>
      <c r="D796" s="62">
        <v>38.177</v>
      </c>
      <c r="E796" s="63">
        <v>0</v>
      </c>
      <c r="F796" s="63">
        <v>-0.06</v>
      </c>
      <c r="G796" s="64">
        <f t="shared" si="26"/>
        <v>0.58839599999999992</v>
      </c>
      <c r="H796" s="64">
        <f t="shared" si="27"/>
        <v>-0.58839599999999992</v>
      </c>
      <c r="K796"/>
      <c r="L796"/>
    </row>
    <row r="797" spans="1:12" x14ac:dyDescent="0.2">
      <c r="C797" s="61">
        <v>0.6118055555555556</v>
      </c>
      <c r="D797" s="62">
        <v>38.576999999999998</v>
      </c>
      <c r="E797" s="63">
        <v>0</v>
      </c>
      <c r="F797" s="63">
        <v>-0.06</v>
      </c>
      <c r="G797" s="64">
        <f t="shared" si="26"/>
        <v>0.58839599999999992</v>
      </c>
      <c r="H797" s="64">
        <f t="shared" si="27"/>
        <v>-0.58839599999999992</v>
      </c>
      <c r="K797"/>
      <c r="L797"/>
    </row>
    <row r="798" spans="1:12" x14ac:dyDescent="0.2">
      <c r="C798" s="61">
        <v>0.6118055555555556</v>
      </c>
      <c r="D798" s="62">
        <v>40.24</v>
      </c>
      <c r="E798" s="63">
        <v>0</v>
      </c>
      <c r="F798" s="63">
        <v>-0.06</v>
      </c>
      <c r="G798" s="64">
        <f t="shared" si="26"/>
        <v>0.58839599999999992</v>
      </c>
      <c r="H798" s="64">
        <f t="shared" si="27"/>
        <v>-0.58839599999999992</v>
      </c>
      <c r="K798"/>
      <c r="L798"/>
    </row>
    <row r="799" spans="1:12" x14ac:dyDescent="0.2">
      <c r="C799" s="61">
        <v>0.6118055555555556</v>
      </c>
      <c r="D799" s="62">
        <v>40.155000000000001</v>
      </c>
      <c r="E799" s="63">
        <v>0</v>
      </c>
      <c r="F799" s="63">
        <v>-0.06</v>
      </c>
      <c r="G799" s="64">
        <f t="shared" si="26"/>
        <v>0.58839599999999992</v>
      </c>
      <c r="H799" s="64">
        <f t="shared" si="27"/>
        <v>-0.58839599999999992</v>
      </c>
      <c r="K799"/>
      <c r="L799"/>
    </row>
    <row r="800" spans="1:12" x14ac:dyDescent="0.2">
      <c r="C800" s="61">
        <v>0.6118055555555556</v>
      </c>
      <c r="D800" s="62">
        <v>40.927999999999997</v>
      </c>
      <c r="E800" s="63">
        <v>0</v>
      </c>
      <c r="F800" s="63">
        <v>-0.06</v>
      </c>
      <c r="G800" s="64">
        <f t="shared" si="26"/>
        <v>0.58839599999999992</v>
      </c>
      <c r="H800" s="64">
        <f t="shared" si="27"/>
        <v>-0.58839599999999992</v>
      </c>
      <c r="K800"/>
      <c r="L800"/>
    </row>
    <row r="801" spans="1:12" x14ac:dyDescent="0.2">
      <c r="C801" s="61">
        <v>0.6118055555555556</v>
      </c>
      <c r="D801" s="62">
        <v>41.328000000000003</v>
      </c>
      <c r="E801" s="63">
        <v>0</v>
      </c>
      <c r="F801" s="63">
        <v>-0.06</v>
      </c>
      <c r="G801" s="64">
        <f t="shared" si="26"/>
        <v>0.58839599999999992</v>
      </c>
      <c r="H801" s="64">
        <f t="shared" si="27"/>
        <v>-0.58839599999999992</v>
      </c>
      <c r="K801"/>
      <c r="L801"/>
    </row>
    <row r="802" spans="1:12" x14ac:dyDescent="0.2">
      <c r="C802" s="61">
        <v>0.6118055555555556</v>
      </c>
      <c r="D802" s="62">
        <v>41.685000000000002</v>
      </c>
      <c r="E802" s="63">
        <v>0</v>
      </c>
      <c r="F802" s="63">
        <v>-0.06</v>
      </c>
      <c r="G802" s="64">
        <f t="shared" si="26"/>
        <v>0.58839599999999992</v>
      </c>
      <c r="H802" s="64">
        <f t="shared" si="27"/>
        <v>-0.58839599999999992</v>
      </c>
      <c r="K802"/>
      <c r="L802"/>
    </row>
    <row r="803" spans="1:12" s="8" customFormat="1" x14ac:dyDescent="0.2">
      <c r="A803" s="7" t="s">
        <v>10</v>
      </c>
      <c r="B803" s="59" t="s">
        <v>13</v>
      </c>
      <c r="C803" s="3" t="s">
        <v>3</v>
      </c>
      <c r="D803" s="46" t="s">
        <v>4</v>
      </c>
      <c r="E803" s="3" t="s">
        <v>2</v>
      </c>
      <c r="F803" s="3" t="s">
        <v>0</v>
      </c>
      <c r="G803" s="12" t="s">
        <v>22</v>
      </c>
      <c r="H803" s="12" t="s">
        <v>23</v>
      </c>
      <c r="K803" s="26"/>
      <c r="L803" s="26"/>
    </row>
    <row r="804" spans="1:12" s="5" customFormat="1" x14ac:dyDescent="0.2">
      <c r="A804" s="72" t="s">
        <v>11</v>
      </c>
      <c r="B804" s="73" t="s">
        <v>12</v>
      </c>
      <c r="C804" s="74" t="s">
        <v>5</v>
      </c>
      <c r="D804" s="75" t="s">
        <v>6</v>
      </c>
      <c r="E804" s="74" t="s">
        <v>7</v>
      </c>
      <c r="F804" s="74" t="s">
        <v>8</v>
      </c>
      <c r="G804" s="76" t="s">
        <v>24</v>
      </c>
      <c r="H804" s="76" t="s">
        <v>24</v>
      </c>
      <c r="K804" s="27"/>
      <c r="L804" s="27"/>
    </row>
    <row r="805" spans="1:12" x14ac:dyDescent="0.2">
      <c r="A805" s="63">
        <v>12</v>
      </c>
      <c r="B805" s="63">
        <v>0</v>
      </c>
      <c r="C805" s="61">
        <v>0.61250000000000004</v>
      </c>
      <c r="D805" s="62">
        <v>33.645000000000003</v>
      </c>
      <c r="E805" s="63">
        <v>-37.64</v>
      </c>
      <c r="F805" s="63">
        <v>35.49</v>
      </c>
      <c r="G805" s="64">
        <f t="shared" ref="G805:G829" si="28">(-E805-F805)*$C$3</f>
        <v>21.084189999999985</v>
      </c>
      <c r="H805" s="64">
        <f t="shared" ref="H805:H829" si="29">F805*$C$3</f>
        <v>348.03623399999998</v>
      </c>
      <c r="I805" s="64">
        <f>AVERAGE(G805:G829)</f>
        <v>21.935402880000012</v>
      </c>
      <c r="J805" s="64">
        <f>AVERAGE(H805:H829)</f>
        <v>348.54617719999993</v>
      </c>
      <c r="K805" s="63"/>
      <c r="L805" s="63"/>
    </row>
    <row r="806" spans="1:12" x14ac:dyDescent="0.2">
      <c r="C806" s="67">
        <v>0.61250000000000004</v>
      </c>
      <c r="D806" s="68">
        <v>35.231999999999999</v>
      </c>
      <c r="E806" s="69">
        <v>-37.64</v>
      </c>
      <c r="F806" s="69">
        <v>35.729999999999997</v>
      </c>
      <c r="G806" s="70">
        <f t="shared" si="28"/>
        <v>18.730606000000034</v>
      </c>
      <c r="H806" s="70">
        <f t="shared" si="29"/>
        <v>350.38981799999993</v>
      </c>
      <c r="K806"/>
      <c r="L806"/>
    </row>
    <row r="807" spans="1:12" x14ac:dyDescent="0.2">
      <c r="C807" s="61">
        <v>0.61250000000000004</v>
      </c>
      <c r="D807" s="62">
        <v>35.600999999999999</v>
      </c>
      <c r="E807" s="63">
        <v>-37.950000000000003</v>
      </c>
      <c r="F807" s="63">
        <v>35.9</v>
      </c>
      <c r="G807" s="64">
        <f t="shared" si="28"/>
        <v>20.103530000000042</v>
      </c>
      <c r="H807" s="64">
        <f t="shared" si="29"/>
        <v>352.05694</v>
      </c>
      <c r="K807"/>
      <c r="L807"/>
    </row>
    <row r="808" spans="1:12" x14ac:dyDescent="0.2">
      <c r="C808" s="61">
        <v>0.61250000000000004</v>
      </c>
      <c r="D808" s="62">
        <v>36.15</v>
      </c>
      <c r="E808" s="63">
        <v>-37.57</v>
      </c>
      <c r="F808" s="63">
        <v>36</v>
      </c>
      <c r="G808" s="64">
        <f t="shared" si="28"/>
        <v>15.396362000000002</v>
      </c>
      <c r="H808" s="64">
        <f t="shared" si="29"/>
        <v>353.0376</v>
      </c>
      <c r="K808"/>
      <c r="L808"/>
    </row>
    <row r="809" spans="1:12" x14ac:dyDescent="0.2">
      <c r="C809" s="61">
        <v>0.61250000000000004</v>
      </c>
      <c r="D809" s="62">
        <v>36.787999999999997</v>
      </c>
      <c r="E809" s="63">
        <v>-37.1</v>
      </c>
      <c r="F809" s="63">
        <v>34.93</v>
      </c>
      <c r="G809" s="64">
        <f t="shared" si="28"/>
        <v>21.280322000000016</v>
      </c>
      <c r="H809" s="64">
        <f t="shared" si="29"/>
        <v>342.54453799999999</v>
      </c>
      <c r="K809"/>
      <c r="L809"/>
    </row>
    <row r="810" spans="1:12" x14ac:dyDescent="0.2">
      <c r="C810" s="61">
        <v>0.61250000000000004</v>
      </c>
      <c r="D810" s="62">
        <v>37.143999999999998</v>
      </c>
      <c r="E810" s="63">
        <v>-37.299999999999997</v>
      </c>
      <c r="F810" s="63">
        <v>35.03</v>
      </c>
      <c r="G810" s="64">
        <f t="shared" si="28"/>
        <v>22.260981999999959</v>
      </c>
      <c r="H810" s="64">
        <f t="shared" si="29"/>
        <v>343.52519799999999</v>
      </c>
      <c r="K810"/>
      <c r="L810"/>
    </row>
    <row r="811" spans="1:12" x14ac:dyDescent="0.2">
      <c r="C811" s="61">
        <v>0.61250000000000004</v>
      </c>
      <c r="D811" s="62">
        <v>37.972999999999999</v>
      </c>
      <c r="E811" s="63">
        <v>-37.25</v>
      </c>
      <c r="F811" s="63">
        <v>34.96</v>
      </c>
      <c r="G811" s="64">
        <f t="shared" si="28"/>
        <v>22.45711399999999</v>
      </c>
      <c r="H811" s="64">
        <f t="shared" si="29"/>
        <v>342.83873599999998</v>
      </c>
      <c r="K811"/>
      <c r="L811"/>
    </row>
    <row r="812" spans="1:12" x14ac:dyDescent="0.2">
      <c r="C812" s="61">
        <v>0.61250000000000004</v>
      </c>
      <c r="D812" s="62">
        <v>38.756</v>
      </c>
      <c r="E812" s="63">
        <v>-37.74</v>
      </c>
      <c r="F812" s="63">
        <v>35.4</v>
      </c>
      <c r="G812" s="64">
        <f t="shared" si="28"/>
        <v>22.947444000000033</v>
      </c>
      <c r="H812" s="64">
        <f t="shared" si="29"/>
        <v>347.15364</v>
      </c>
      <c r="K812"/>
      <c r="L812"/>
    </row>
    <row r="813" spans="1:12" x14ac:dyDescent="0.2">
      <c r="C813" s="61">
        <v>0.61250000000000004</v>
      </c>
      <c r="D813" s="62">
        <v>39.112000000000002</v>
      </c>
      <c r="E813" s="63">
        <v>-37.840000000000003</v>
      </c>
      <c r="F813" s="63">
        <v>35.35</v>
      </c>
      <c r="G813" s="64">
        <f t="shared" si="28"/>
        <v>24.418434000000019</v>
      </c>
      <c r="H813" s="64">
        <f t="shared" si="29"/>
        <v>346.66331000000002</v>
      </c>
      <c r="K813"/>
      <c r="L813"/>
    </row>
    <row r="814" spans="1:12" x14ac:dyDescent="0.2">
      <c r="C814" s="61">
        <v>0.61250000000000004</v>
      </c>
      <c r="D814" s="62">
        <v>39.545000000000002</v>
      </c>
      <c r="E814" s="63">
        <v>-37.770000000000003</v>
      </c>
      <c r="F814" s="63">
        <v>35.380000000000003</v>
      </c>
      <c r="G814" s="64">
        <f t="shared" si="28"/>
        <v>23.437774000000005</v>
      </c>
      <c r="H814" s="64">
        <f t="shared" si="29"/>
        <v>346.95750800000002</v>
      </c>
      <c r="K814"/>
      <c r="L814"/>
    </row>
    <row r="815" spans="1:12" x14ac:dyDescent="0.2">
      <c r="C815" s="61">
        <v>0.61250000000000004</v>
      </c>
      <c r="D815" s="62">
        <v>41.125999999999998</v>
      </c>
      <c r="E815" s="63">
        <v>-38.119999999999997</v>
      </c>
      <c r="F815" s="63">
        <v>36.159999999999997</v>
      </c>
      <c r="G815" s="64">
        <f t="shared" si="28"/>
        <v>19.220936000000009</v>
      </c>
      <c r="H815" s="64">
        <f t="shared" si="29"/>
        <v>354.60665599999993</v>
      </c>
      <c r="K815"/>
      <c r="L815"/>
    </row>
    <row r="816" spans="1:12" x14ac:dyDescent="0.2">
      <c r="C816" s="61">
        <v>0.61250000000000004</v>
      </c>
      <c r="D816" s="62">
        <v>41.512</v>
      </c>
      <c r="E816" s="63">
        <v>-38.31</v>
      </c>
      <c r="F816" s="63">
        <v>36.020000000000003</v>
      </c>
      <c r="G816" s="64">
        <f t="shared" si="28"/>
        <v>22.45711399999999</v>
      </c>
      <c r="H816" s="64">
        <f t="shared" si="29"/>
        <v>353.23373200000003</v>
      </c>
      <c r="K816"/>
      <c r="L816"/>
    </row>
    <row r="817" spans="1:12" x14ac:dyDescent="0.2">
      <c r="C817" s="61">
        <v>0.61250000000000004</v>
      </c>
      <c r="D817" s="62">
        <v>41.906999999999996</v>
      </c>
      <c r="E817" s="63">
        <v>-38.39</v>
      </c>
      <c r="F817" s="63">
        <v>35.9</v>
      </c>
      <c r="G817" s="64">
        <f t="shared" si="28"/>
        <v>24.418434000000019</v>
      </c>
      <c r="H817" s="64">
        <f t="shared" si="29"/>
        <v>352.05694</v>
      </c>
      <c r="K817"/>
      <c r="L817"/>
    </row>
    <row r="818" spans="1:12" x14ac:dyDescent="0.2">
      <c r="C818" s="61">
        <v>0.61250000000000004</v>
      </c>
      <c r="D818" s="62">
        <v>42.293999999999997</v>
      </c>
      <c r="E818" s="63">
        <v>-38.03</v>
      </c>
      <c r="F818" s="63">
        <v>35.200000000000003</v>
      </c>
      <c r="G818" s="64">
        <f t="shared" si="28"/>
        <v>27.752677999999982</v>
      </c>
      <c r="H818" s="64">
        <f t="shared" si="29"/>
        <v>345.19232</v>
      </c>
      <c r="K818"/>
      <c r="L818"/>
    </row>
    <row r="819" spans="1:12" x14ac:dyDescent="0.2">
      <c r="C819" s="61">
        <v>0.61250000000000004</v>
      </c>
      <c r="D819" s="62">
        <v>43.79</v>
      </c>
      <c r="E819" s="63">
        <v>-37.880000000000003</v>
      </c>
      <c r="F819" s="63">
        <v>35.15</v>
      </c>
      <c r="G819" s="64">
        <f t="shared" si="28"/>
        <v>26.772018000000038</v>
      </c>
      <c r="H819" s="64">
        <f t="shared" si="29"/>
        <v>344.70198999999997</v>
      </c>
      <c r="K819"/>
      <c r="L819"/>
    </row>
    <row r="820" spans="1:12" x14ac:dyDescent="0.2">
      <c r="C820" s="61">
        <v>0.61250000000000004</v>
      </c>
      <c r="D820" s="62">
        <v>43.472999999999999</v>
      </c>
      <c r="E820" s="63">
        <v>-37.76</v>
      </c>
      <c r="F820" s="63">
        <v>35.36</v>
      </c>
      <c r="G820" s="64">
        <f t="shared" si="28"/>
        <v>23.535839999999986</v>
      </c>
      <c r="H820" s="64">
        <f t="shared" si="29"/>
        <v>346.76137599999998</v>
      </c>
      <c r="K820"/>
      <c r="L820"/>
    </row>
    <row r="821" spans="1:12" x14ac:dyDescent="0.2">
      <c r="C821" s="61">
        <v>0.61250000000000004</v>
      </c>
      <c r="D821" s="62">
        <v>43.875999999999998</v>
      </c>
      <c r="E821" s="63">
        <v>-37.799999999999997</v>
      </c>
      <c r="F821" s="63">
        <v>35.64</v>
      </c>
      <c r="G821" s="64">
        <f t="shared" si="28"/>
        <v>21.182255999999967</v>
      </c>
      <c r="H821" s="64">
        <f t="shared" si="29"/>
        <v>349.50722400000001</v>
      </c>
      <c r="K821"/>
      <c r="L821"/>
    </row>
    <row r="822" spans="1:12" x14ac:dyDescent="0.2">
      <c r="C822" s="61">
        <v>0.61250000000000004</v>
      </c>
      <c r="D822" s="62">
        <v>44.648000000000003</v>
      </c>
      <c r="E822" s="63">
        <v>-37.61</v>
      </c>
      <c r="F822" s="63">
        <v>35.43</v>
      </c>
      <c r="G822" s="64">
        <f t="shared" si="28"/>
        <v>21.378387999999998</v>
      </c>
      <c r="H822" s="64">
        <f t="shared" si="29"/>
        <v>347.44783799999999</v>
      </c>
      <c r="K822"/>
      <c r="L822"/>
    </row>
    <row r="823" spans="1:12" x14ac:dyDescent="0.2">
      <c r="C823" s="61">
        <v>0.61250000000000004</v>
      </c>
      <c r="D823" s="62">
        <v>45.59</v>
      </c>
      <c r="E823" s="63">
        <v>-37.68</v>
      </c>
      <c r="F823" s="63">
        <v>35.869999999999997</v>
      </c>
      <c r="G823" s="64">
        <f t="shared" si="28"/>
        <v>17.749946000000023</v>
      </c>
      <c r="H823" s="64">
        <f t="shared" si="29"/>
        <v>351.76274199999995</v>
      </c>
      <c r="K823"/>
      <c r="L823"/>
    </row>
    <row r="824" spans="1:12" x14ac:dyDescent="0.2">
      <c r="C824" s="61">
        <v>0.61250000000000004</v>
      </c>
      <c r="D824" s="62">
        <v>45.399000000000001</v>
      </c>
      <c r="E824" s="63">
        <v>-37.49</v>
      </c>
      <c r="F824" s="63">
        <v>35.51</v>
      </c>
      <c r="G824" s="64">
        <f t="shared" si="28"/>
        <v>19.41706800000004</v>
      </c>
      <c r="H824" s="64">
        <f t="shared" si="29"/>
        <v>348.23236599999996</v>
      </c>
      <c r="K824"/>
      <c r="L824"/>
    </row>
    <row r="825" spans="1:12" x14ac:dyDescent="0.2">
      <c r="C825" s="61">
        <v>0.61250000000000004</v>
      </c>
      <c r="D825" s="62">
        <v>45.847000000000001</v>
      </c>
      <c r="E825" s="63">
        <v>-37.630000000000003</v>
      </c>
      <c r="F825" s="63">
        <v>35.47</v>
      </c>
      <c r="G825" s="64">
        <f t="shared" si="28"/>
        <v>21.182256000000034</v>
      </c>
      <c r="H825" s="64">
        <f t="shared" si="29"/>
        <v>347.84010199999994</v>
      </c>
      <c r="K825"/>
      <c r="L825"/>
    </row>
    <row r="826" spans="1:12" x14ac:dyDescent="0.2">
      <c r="C826" s="61">
        <v>0.61250000000000004</v>
      </c>
      <c r="D826" s="62">
        <v>47.365000000000002</v>
      </c>
      <c r="E826" s="63">
        <v>-37.92</v>
      </c>
      <c r="F826" s="63">
        <v>35.64</v>
      </c>
      <c r="G826" s="64">
        <f t="shared" si="28"/>
        <v>22.359048000000008</v>
      </c>
      <c r="H826" s="64">
        <f t="shared" si="29"/>
        <v>349.50722400000001</v>
      </c>
      <c r="K826"/>
      <c r="L826"/>
    </row>
    <row r="827" spans="1:12" x14ac:dyDescent="0.2">
      <c r="C827" s="61">
        <v>0.61250000000000004</v>
      </c>
      <c r="D827" s="62">
        <v>48.149000000000001</v>
      </c>
      <c r="E827" s="63">
        <v>-38.26</v>
      </c>
      <c r="F827" s="63">
        <v>35.79</v>
      </c>
      <c r="G827" s="64">
        <f t="shared" si="28"/>
        <v>24.222301999999988</v>
      </c>
      <c r="H827" s="64">
        <f t="shared" si="29"/>
        <v>350.97821399999998</v>
      </c>
      <c r="K827"/>
      <c r="L827"/>
    </row>
    <row r="828" spans="1:12" x14ac:dyDescent="0.2">
      <c r="C828" s="61">
        <v>0.61250000000000004</v>
      </c>
      <c r="D828" s="62">
        <v>48.579000000000001</v>
      </c>
      <c r="E828" s="63">
        <v>-38.200000000000003</v>
      </c>
      <c r="F828" s="63">
        <v>36.159999999999997</v>
      </c>
      <c r="G828" s="64">
        <f t="shared" si="28"/>
        <v>20.00546400000006</v>
      </c>
      <c r="H828" s="64">
        <f t="shared" si="29"/>
        <v>354.60665599999993</v>
      </c>
      <c r="K828"/>
      <c r="L828"/>
    </row>
    <row r="829" spans="1:12" x14ac:dyDescent="0.2">
      <c r="C829" s="61">
        <v>0.61250000000000004</v>
      </c>
      <c r="D829" s="62">
        <v>48.976999999999997</v>
      </c>
      <c r="E829" s="63">
        <v>-37.590000000000003</v>
      </c>
      <c r="F829" s="63">
        <v>35.08</v>
      </c>
      <c r="G829" s="64">
        <f t="shared" si="28"/>
        <v>24.61456600000005</v>
      </c>
      <c r="H829" s="64">
        <f t="shared" si="29"/>
        <v>344.01552799999996</v>
      </c>
      <c r="K829"/>
      <c r="L829"/>
    </row>
    <row r="830" spans="1:12" s="8" customFormat="1" x14ac:dyDescent="0.2">
      <c r="A830" s="7" t="s">
        <v>10</v>
      </c>
      <c r="B830" s="59" t="s">
        <v>13</v>
      </c>
      <c r="C830" s="3" t="s">
        <v>3</v>
      </c>
      <c r="D830" s="46" t="s">
        <v>4</v>
      </c>
      <c r="E830" s="3" t="s">
        <v>2</v>
      </c>
      <c r="F830" s="3" t="s">
        <v>0</v>
      </c>
      <c r="G830" s="12" t="s">
        <v>22</v>
      </c>
      <c r="H830" s="12" t="s">
        <v>23</v>
      </c>
      <c r="K830" s="26"/>
      <c r="L830" s="26"/>
    </row>
    <row r="831" spans="1:12" s="5" customFormat="1" x14ac:dyDescent="0.2">
      <c r="A831" s="72" t="s">
        <v>11</v>
      </c>
      <c r="B831" s="73" t="s">
        <v>12</v>
      </c>
      <c r="C831" s="74" t="s">
        <v>5</v>
      </c>
      <c r="D831" s="75" t="s">
        <v>6</v>
      </c>
      <c r="E831" s="74" t="s">
        <v>7</v>
      </c>
      <c r="F831" s="74" t="s">
        <v>8</v>
      </c>
      <c r="G831" s="76" t="s">
        <v>24</v>
      </c>
      <c r="H831" s="76" t="s">
        <v>24</v>
      </c>
      <c r="K831" s="27"/>
      <c r="L831" s="27"/>
    </row>
    <row r="832" spans="1:12" x14ac:dyDescent="0.2">
      <c r="A832" s="63">
        <v>0</v>
      </c>
      <c r="B832" s="63">
        <v>0</v>
      </c>
      <c r="C832" s="61">
        <v>0.61319444444444449</v>
      </c>
      <c r="D832" s="62">
        <v>31.32</v>
      </c>
      <c r="E832" s="63">
        <v>-0.26</v>
      </c>
      <c r="F832" s="63">
        <v>0.14000000000000001</v>
      </c>
      <c r="G832" s="64">
        <f t="shared" ref="G832:G842" si="30">(-E832-F832)*$C$3</f>
        <v>1.1767919999999998</v>
      </c>
      <c r="H832" s="64">
        <f t="shared" ref="H832:H842" si="31">F832*$C$3</f>
        <v>1.372924</v>
      </c>
      <c r="I832" s="64">
        <f>AVERAGE(G832:G856)</f>
        <v>1.1767919999999996</v>
      </c>
      <c r="J832" s="64">
        <f>AVERAGE(H832:H856)</f>
        <v>1.3729239999999996</v>
      </c>
      <c r="K832" s="63"/>
      <c r="L832" s="63"/>
    </row>
    <row r="833" spans="3:12" x14ac:dyDescent="0.2">
      <c r="C833" s="67">
        <v>0.61319444444444449</v>
      </c>
      <c r="D833" s="68">
        <v>31.416</v>
      </c>
      <c r="E833" s="69">
        <v>-0.26</v>
      </c>
      <c r="F833" s="69">
        <v>0.14000000000000001</v>
      </c>
      <c r="G833" s="70">
        <f t="shared" si="30"/>
        <v>1.1767919999999998</v>
      </c>
      <c r="H833" s="70">
        <f t="shared" si="31"/>
        <v>1.372924</v>
      </c>
      <c r="K833"/>
      <c r="L833"/>
    </row>
    <row r="834" spans="3:12" x14ac:dyDescent="0.2">
      <c r="C834" s="61">
        <v>0.61319444444444449</v>
      </c>
      <c r="D834" s="62">
        <v>31.817</v>
      </c>
      <c r="E834" s="63">
        <v>-0.26</v>
      </c>
      <c r="F834" s="63">
        <v>0.14000000000000001</v>
      </c>
      <c r="G834" s="64">
        <f t="shared" si="30"/>
        <v>1.1767919999999998</v>
      </c>
      <c r="H834" s="64">
        <f t="shared" si="31"/>
        <v>1.372924</v>
      </c>
      <c r="K834"/>
      <c r="L834"/>
    </row>
    <row r="835" spans="3:12" x14ac:dyDescent="0.2">
      <c r="C835" s="61">
        <v>0.61319444444444449</v>
      </c>
      <c r="D835" s="62">
        <v>32.173000000000002</v>
      </c>
      <c r="E835" s="63">
        <v>-0.26</v>
      </c>
      <c r="F835" s="63">
        <v>0.14000000000000001</v>
      </c>
      <c r="G835" s="64">
        <f t="shared" si="30"/>
        <v>1.1767919999999998</v>
      </c>
      <c r="H835" s="64">
        <f t="shared" si="31"/>
        <v>1.372924</v>
      </c>
      <c r="K835"/>
      <c r="L835"/>
    </row>
    <row r="836" spans="3:12" x14ac:dyDescent="0.2">
      <c r="C836" s="61">
        <v>0.61319444444444449</v>
      </c>
      <c r="D836" s="62">
        <v>32.981999999999999</v>
      </c>
      <c r="E836" s="63">
        <v>-0.26</v>
      </c>
      <c r="F836" s="63">
        <v>0.14000000000000001</v>
      </c>
      <c r="G836" s="64">
        <f t="shared" si="30"/>
        <v>1.1767919999999998</v>
      </c>
      <c r="H836" s="64">
        <f t="shared" si="31"/>
        <v>1.372924</v>
      </c>
      <c r="K836"/>
      <c r="L836"/>
    </row>
    <row r="837" spans="3:12" x14ac:dyDescent="0.2">
      <c r="C837" s="61">
        <v>0.61319444444444449</v>
      </c>
      <c r="D837" s="62">
        <v>33.393000000000001</v>
      </c>
      <c r="E837" s="63">
        <v>-0.26</v>
      </c>
      <c r="F837" s="63">
        <v>0.14000000000000001</v>
      </c>
      <c r="G837" s="64">
        <f t="shared" si="30"/>
        <v>1.1767919999999998</v>
      </c>
      <c r="H837" s="64">
        <f t="shared" si="31"/>
        <v>1.372924</v>
      </c>
      <c r="K837"/>
      <c r="L837"/>
    </row>
    <row r="838" spans="3:12" x14ac:dyDescent="0.2">
      <c r="C838" s="61">
        <v>0.61319444444444449</v>
      </c>
      <c r="D838" s="62">
        <v>34.566000000000003</v>
      </c>
      <c r="E838" s="63">
        <v>-0.26</v>
      </c>
      <c r="F838" s="63">
        <v>0.14000000000000001</v>
      </c>
      <c r="G838" s="64">
        <f t="shared" si="30"/>
        <v>1.1767919999999998</v>
      </c>
      <c r="H838" s="64">
        <f t="shared" si="31"/>
        <v>1.372924</v>
      </c>
      <c r="K838"/>
      <c r="L838"/>
    </row>
    <row r="839" spans="3:12" x14ac:dyDescent="0.2">
      <c r="C839" s="61">
        <v>0.61319444444444449</v>
      </c>
      <c r="D839" s="62">
        <v>34.947000000000003</v>
      </c>
      <c r="E839" s="63">
        <v>-0.26</v>
      </c>
      <c r="F839" s="63">
        <v>0.14000000000000001</v>
      </c>
      <c r="G839" s="64">
        <f t="shared" si="30"/>
        <v>1.1767919999999998</v>
      </c>
      <c r="H839" s="64">
        <f t="shared" si="31"/>
        <v>1.372924</v>
      </c>
      <c r="K839"/>
      <c r="L839"/>
    </row>
    <row r="840" spans="3:12" x14ac:dyDescent="0.2">
      <c r="C840" s="61">
        <v>0.61319444444444449</v>
      </c>
      <c r="D840" s="62">
        <v>36.491999999999997</v>
      </c>
      <c r="E840" s="63">
        <v>-0.26</v>
      </c>
      <c r="F840" s="63">
        <v>0.14000000000000001</v>
      </c>
      <c r="G840" s="64">
        <f t="shared" si="30"/>
        <v>1.1767919999999998</v>
      </c>
      <c r="H840" s="64">
        <f t="shared" si="31"/>
        <v>1.372924</v>
      </c>
      <c r="K840"/>
      <c r="L840"/>
    </row>
    <row r="841" spans="3:12" x14ac:dyDescent="0.2">
      <c r="C841" s="61">
        <v>0.61319444444444449</v>
      </c>
      <c r="D841" s="62">
        <v>36.909999999999997</v>
      </c>
      <c r="E841" s="63">
        <v>-0.26</v>
      </c>
      <c r="F841" s="63">
        <v>0.14000000000000001</v>
      </c>
      <c r="G841" s="64">
        <f t="shared" si="30"/>
        <v>1.1767919999999998</v>
      </c>
      <c r="H841" s="64">
        <f t="shared" si="31"/>
        <v>1.372924</v>
      </c>
      <c r="K841"/>
      <c r="L841"/>
    </row>
    <row r="842" spans="3:12" x14ac:dyDescent="0.2">
      <c r="C842" s="61">
        <v>0.61319444444444449</v>
      </c>
      <c r="D842" s="62">
        <v>37.308999999999997</v>
      </c>
      <c r="E842" s="63">
        <v>-0.26</v>
      </c>
      <c r="F842" s="63">
        <v>0.14000000000000001</v>
      </c>
      <c r="G842" s="64">
        <f t="shared" si="30"/>
        <v>1.1767919999999998</v>
      </c>
      <c r="H842" s="64">
        <f t="shared" si="31"/>
        <v>1.372924</v>
      </c>
      <c r="K842"/>
      <c r="L842"/>
    </row>
    <row r="843" spans="3:12" x14ac:dyDescent="0.2">
      <c r="G843"/>
      <c r="H843"/>
      <c r="K843"/>
      <c r="L843"/>
    </row>
  </sheetData>
  <phoneticPr fontId="3" type="noConversion"/>
  <pageMargins left="0.25" right="0.25" top="0.75" bottom="0.75" header="0.3" footer="0.3"/>
  <pageSetup paperSize="9" orientation="landscape" horizontalDpi="200" verticalDpi="200" r:id="rId1"/>
  <headerFooter alignWithMargins="0">
    <oddHeader>&amp;CANIPROP GbR
Messprotokoll und Auswertung für Waage KWK3&amp;RMessung vom 13.01.2018</oddHeader>
    <oddFooter>&amp;LSeite &amp;P</oddFooter>
  </headerFooter>
  <rowBreaks count="7" manualBreakCount="7">
    <brk id="113" max="16383" man="1"/>
    <brk id="187" max="16383" man="1"/>
    <brk id="336" max="16383" man="1"/>
    <brk id="449" max="16383" man="1"/>
    <brk id="523" max="16383" man="1"/>
    <brk id="597" max="11" man="1"/>
    <brk id="67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view="pageLayout" topLeftCell="A123" zoomScale="75" zoomScaleNormal="100" zoomScaleSheetLayoutView="100" zoomScalePageLayoutView="75" workbookViewId="0">
      <selection activeCell="V145" sqref="V145"/>
    </sheetView>
  </sheetViews>
  <sheetFormatPr baseColWidth="10" defaultRowHeight="12.75" x14ac:dyDescent="0.2"/>
  <cols>
    <col min="1" max="1" width="8.42578125" customWidth="1"/>
    <col min="2" max="2" width="10.7109375" customWidth="1"/>
    <col min="6" max="6" width="14.7109375" customWidth="1"/>
    <col min="8" max="8" width="11.5703125" customWidth="1"/>
  </cols>
  <sheetData>
    <row r="1" spans="1:12" s="29" customFormat="1" ht="15.6" customHeight="1" x14ac:dyDescent="0.2">
      <c r="A1" s="29" t="s">
        <v>9</v>
      </c>
      <c r="F1" s="18">
        <v>43113</v>
      </c>
      <c r="I1" s="31" t="s">
        <v>43</v>
      </c>
      <c r="J1" s="32"/>
      <c r="K1" s="33"/>
      <c r="L1" s="34"/>
    </row>
    <row r="2" spans="1:12" x14ac:dyDescent="0.2">
      <c r="I2" s="35" t="s">
        <v>48</v>
      </c>
      <c r="J2" s="36"/>
      <c r="K2" s="37"/>
      <c r="L2" s="38"/>
    </row>
    <row r="3" spans="1:12" x14ac:dyDescent="0.2">
      <c r="B3" s="1" t="s">
        <v>14</v>
      </c>
      <c r="C3">
        <v>9.8065999999999995</v>
      </c>
      <c r="D3" t="s">
        <v>15</v>
      </c>
      <c r="E3" t="s">
        <v>31</v>
      </c>
      <c r="I3" s="39" t="s">
        <v>41</v>
      </c>
      <c r="J3" s="49" t="s">
        <v>44</v>
      </c>
      <c r="K3" s="50" t="s">
        <v>45</v>
      </c>
      <c r="L3" s="51"/>
    </row>
    <row r="4" spans="1:12" x14ac:dyDescent="0.2">
      <c r="B4" s="1" t="s">
        <v>16</v>
      </c>
      <c r="C4">
        <v>0.1</v>
      </c>
      <c r="D4" t="s">
        <v>17</v>
      </c>
      <c r="E4" t="s">
        <v>32</v>
      </c>
      <c r="I4" s="39" t="s">
        <v>42</v>
      </c>
      <c r="J4" s="52">
        <v>21.935402880000012</v>
      </c>
      <c r="K4" s="52">
        <v>348.45112861538462</v>
      </c>
      <c r="L4" s="53" t="s">
        <v>24</v>
      </c>
    </row>
    <row r="5" spans="1:12" x14ac:dyDescent="0.2">
      <c r="B5" s="1" t="s">
        <v>18</v>
      </c>
      <c r="C5">
        <v>0.06</v>
      </c>
      <c r="D5" t="s">
        <v>19</v>
      </c>
      <c r="E5" t="s">
        <v>33</v>
      </c>
      <c r="I5" s="39" t="s">
        <v>47</v>
      </c>
      <c r="J5" s="36"/>
      <c r="K5" s="40"/>
      <c r="L5" s="38"/>
    </row>
    <row r="6" spans="1:12" x14ac:dyDescent="0.2">
      <c r="B6" s="1" t="s">
        <v>20</v>
      </c>
      <c r="C6">
        <v>6.0000000000000001E-3</v>
      </c>
      <c r="D6" t="s">
        <v>21</v>
      </c>
      <c r="E6" t="s">
        <v>34</v>
      </c>
      <c r="I6" s="41" t="s">
        <v>49</v>
      </c>
      <c r="J6" s="42"/>
      <c r="K6" s="43"/>
      <c r="L6" s="44"/>
    </row>
    <row r="7" spans="1:12" x14ac:dyDescent="0.2">
      <c r="B7" s="1" t="s">
        <v>30</v>
      </c>
      <c r="C7">
        <v>1.2</v>
      </c>
      <c r="D7" t="s">
        <v>36</v>
      </c>
      <c r="E7" t="s">
        <v>35</v>
      </c>
    </row>
    <row r="8" spans="1:12" x14ac:dyDescent="0.2">
      <c r="B8" s="1" t="s">
        <v>37</v>
      </c>
      <c r="C8">
        <v>3.5999999999999999E-3</v>
      </c>
      <c r="D8" s="16" t="s">
        <v>46</v>
      </c>
      <c r="E8">
        <v>3.6</v>
      </c>
      <c r="F8" t="s">
        <v>39</v>
      </c>
    </row>
    <row r="9" spans="1:12" s="8" customFormat="1" x14ac:dyDescent="0.2">
      <c r="A9" s="7" t="s">
        <v>10</v>
      </c>
      <c r="B9" s="7" t="s">
        <v>13</v>
      </c>
      <c r="C9" s="77" t="s">
        <v>3</v>
      </c>
      <c r="D9" s="78"/>
      <c r="E9" s="3" t="s">
        <v>2</v>
      </c>
      <c r="F9" s="3" t="s">
        <v>0</v>
      </c>
      <c r="G9" s="12" t="s">
        <v>22</v>
      </c>
      <c r="H9" s="12" t="s">
        <v>23</v>
      </c>
      <c r="I9" s="14" t="s">
        <v>25</v>
      </c>
      <c r="J9" s="14" t="s">
        <v>26</v>
      </c>
      <c r="K9" s="23" t="s">
        <v>27</v>
      </c>
      <c r="L9" s="23" t="s">
        <v>28</v>
      </c>
    </row>
    <row r="10" spans="1:12" s="5" customFormat="1" x14ac:dyDescent="0.2">
      <c r="A10" s="6" t="s">
        <v>11</v>
      </c>
      <c r="B10" s="6" t="s">
        <v>12</v>
      </c>
      <c r="C10" s="4" t="s">
        <v>5</v>
      </c>
      <c r="D10" s="45" t="s">
        <v>50</v>
      </c>
      <c r="E10" s="4" t="s">
        <v>7</v>
      </c>
      <c r="F10" s="4" t="s">
        <v>8</v>
      </c>
      <c r="G10" s="13" t="s">
        <v>24</v>
      </c>
      <c r="H10" s="13" t="s">
        <v>24</v>
      </c>
      <c r="I10" s="15" t="s">
        <v>24</v>
      </c>
      <c r="J10" s="15" t="s">
        <v>24</v>
      </c>
      <c r="K10" s="24" t="s">
        <v>29</v>
      </c>
      <c r="L10" s="24" t="s">
        <v>29</v>
      </c>
    </row>
    <row r="11" spans="1:12" x14ac:dyDescent="0.2">
      <c r="A11" s="63">
        <v>12</v>
      </c>
      <c r="B11" s="63">
        <v>-40</v>
      </c>
      <c r="C11" s="61">
        <v>0.58402777777777781</v>
      </c>
      <c r="D11" s="63">
        <v>39.362000000000002</v>
      </c>
      <c r="E11" s="63">
        <v>-37.86</v>
      </c>
      <c r="F11" s="63">
        <v>73.900000000000006</v>
      </c>
      <c r="G11" s="62">
        <v>-353.42986400000007</v>
      </c>
      <c r="H11" s="62">
        <v>724.70774000000006</v>
      </c>
      <c r="I11" s="62">
        <v>-377.44248306181828</v>
      </c>
      <c r="J11" s="62">
        <v>378.77066702097909</v>
      </c>
      <c r="K11" s="62">
        <v>-0.72809120960998897</v>
      </c>
      <c r="L11" s="62">
        <v>0.73065329286454306</v>
      </c>
    </row>
    <row r="12" spans="1:12" x14ac:dyDescent="0.2">
      <c r="A12" s="80">
        <v>12</v>
      </c>
      <c r="B12" s="63">
        <v>-38</v>
      </c>
      <c r="C12" s="61">
        <v>0.58333333333333337</v>
      </c>
      <c r="D12" s="63">
        <v>46.26</v>
      </c>
      <c r="E12" s="63">
        <v>-35.340000000000003</v>
      </c>
      <c r="F12" s="63">
        <v>71.72</v>
      </c>
      <c r="G12" s="64">
        <v>-356.76410799999996</v>
      </c>
      <c r="H12" s="64">
        <v>703.32935199999997</v>
      </c>
      <c r="I12" s="64">
        <v>-372.86012633454544</v>
      </c>
      <c r="J12" s="64">
        <v>350.60789483916085</v>
      </c>
      <c r="K12" s="62">
        <v>-0.7192517869107744</v>
      </c>
      <c r="L12" s="71">
        <v>0.67632695763727013</v>
      </c>
    </row>
    <row r="13" spans="1:12" x14ac:dyDescent="0.2">
      <c r="A13" s="63">
        <v>12</v>
      </c>
      <c r="B13" s="63">
        <v>-36</v>
      </c>
      <c r="C13" s="61">
        <v>0.58333333333333337</v>
      </c>
      <c r="D13" s="63">
        <v>1.883</v>
      </c>
      <c r="E13" s="63">
        <v>-33.799999999999997</v>
      </c>
      <c r="F13" s="63">
        <v>70.56</v>
      </c>
      <c r="G13" s="62">
        <v>-360.49061600000005</v>
      </c>
      <c r="H13" s="62">
        <v>691.95369600000004</v>
      </c>
      <c r="I13" s="62">
        <v>-374.89276706181823</v>
      </c>
      <c r="J13" s="62">
        <v>335.00648574825175</v>
      </c>
      <c r="K13" s="62">
        <v>-0.72317277596801355</v>
      </c>
      <c r="L13" s="62">
        <v>0.64623164689091772</v>
      </c>
    </row>
    <row r="14" spans="1:12" x14ac:dyDescent="0.2">
      <c r="A14" s="63">
        <v>12</v>
      </c>
      <c r="B14" s="63">
        <v>-34</v>
      </c>
      <c r="C14" s="61">
        <v>0.58263888888888882</v>
      </c>
      <c r="D14" s="63">
        <v>25.257999999999999</v>
      </c>
      <c r="E14" s="63">
        <v>-31.7</v>
      </c>
      <c r="F14" s="63">
        <v>67.33</v>
      </c>
      <c r="G14" s="62">
        <v>-349.40915799999993</v>
      </c>
      <c r="H14" s="62">
        <v>660.27837799999998</v>
      </c>
      <c r="I14" s="62">
        <v>-375.3385216072727</v>
      </c>
      <c r="J14" s="62">
        <v>316.7127192027973</v>
      </c>
      <c r="K14" s="62">
        <v>-0.72403264198933781</v>
      </c>
      <c r="L14" s="62">
        <v>0.61094274537576643</v>
      </c>
    </row>
    <row r="15" spans="1:12" x14ac:dyDescent="0.2">
      <c r="A15" s="63">
        <v>12</v>
      </c>
      <c r="B15" s="63">
        <v>-32</v>
      </c>
      <c r="C15" s="61">
        <v>0.58194444444444449</v>
      </c>
      <c r="D15" s="63">
        <v>35.299999999999997</v>
      </c>
      <c r="E15" s="63">
        <v>-30.18</v>
      </c>
      <c r="F15" s="63">
        <v>66.010000000000005</v>
      </c>
      <c r="G15" s="62">
        <v>-351.37047800000005</v>
      </c>
      <c r="H15" s="62">
        <v>647.33366599999999</v>
      </c>
      <c r="I15" s="62">
        <v>-373.85341604666667</v>
      </c>
      <c r="J15" s="62">
        <v>300.94192338461539</v>
      </c>
      <c r="K15" s="62">
        <v>-0.72116785502829217</v>
      </c>
      <c r="L15" s="62">
        <v>0.58052068554131053</v>
      </c>
    </row>
    <row r="16" spans="1:12" x14ac:dyDescent="0.2">
      <c r="A16" s="63">
        <v>12</v>
      </c>
      <c r="B16" s="63">
        <v>-30</v>
      </c>
      <c r="C16" s="61">
        <v>0.58125000000000004</v>
      </c>
      <c r="D16" s="63">
        <v>48.725999999999999</v>
      </c>
      <c r="E16" s="63">
        <v>-27.97</v>
      </c>
      <c r="F16" s="63">
        <v>63.87</v>
      </c>
      <c r="G16" s="62">
        <v>-352.05694</v>
      </c>
      <c r="H16" s="62">
        <v>626.34754199999998</v>
      </c>
      <c r="I16" s="62">
        <v>-379.31242338000004</v>
      </c>
      <c r="J16" s="62">
        <v>285.84793155128204</v>
      </c>
      <c r="K16" s="62">
        <v>-0.73169834756944452</v>
      </c>
      <c r="L16" s="62">
        <v>0.55140418894923238</v>
      </c>
    </row>
    <row r="17" spans="1:12" x14ac:dyDescent="0.2">
      <c r="A17" s="63">
        <v>12</v>
      </c>
      <c r="B17" s="63">
        <v>-28</v>
      </c>
      <c r="C17" s="61">
        <v>0.58125000000000004</v>
      </c>
      <c r="D17" s="63">
        <v>4.976</v>
      </c>
      <c r="E17" s="63">
        <v>-26.6</v>
      </c>
      <c r="F17" s="63">
        <v>64.02</v>
      </c>
      <c r="G17" s="62">
        <v>-366.96297199999992</v>
      </c>
      <c r="H17" s="62">
        <v>627.81853199999989</v>
      </c>
      <c r="I17" s="62">
        <v>-390.61898742545458</v>
      </c>
      <c r="J17" s="62">
        <v>275.64981047552442</v>
      </c>
      <c r="K17" s="62">
        <v>-0.75350884920033678</v>
      </c>
      <c r="L17" s="62">
        <v>0.53173188749136657</v>
      </c>
    </row>
    <row r="18" spans="1:12" x14ac:dyDescent="0.2">
      <c r="A18" s="63">
        <v>12</v>
      </c>
      <c r="B18" s="63">
        <v>-26</v>
      </c>
      <c r="C18" s="61">
        <v>0.5805555555555556</v>
      </c>
      <c r="D18" s="63">
        <v>22.126999999999999</v>
      </c>
      <c r="E18" s="63">
        <v>-23.74</v>
      </c>
      <c r="F18" s="63">
        <v>62.01</v>
      </c>
      <c r="G18" s="62">
        <v>-375.29858199999995</v>
      </c>
      <c r="H18" s="62">
        <v>608.10726599999998</v>
      </c>
      <c r="I18" s="62">
        <v>-406.12530221333338</v>
      </c>
      <c r="J18" s="62">
        <v>266.49624088461542</v>
      </c>
      <c r="K18" s="62">
        <v>-0.78342072186214007</v>
      </c>
      <c r="L18" s="62">
        <v>0.51407453874347109</v>
      </c>
    </row>
    <row r="19" spans="1:12" x14ac:dyDescent="0.2">
      <c r="A19" s="63">
        <v>12</v>
      </c>
      <c r="B19" s="63">
        <v>-24</v>
      </c>
      <c r="C19" s="61">
        <v>0.57986111111111105</v>
      </c>
      <c r="D19" s="63">
        <v>42.825000000000003</v>
      </c>
      <c r="E19" s="63">
        <v>-21.24</v>
      </c>
      <c r="F19" s="63">
        <v>61.97</v>
      </c>
      <c r="G19" s="62">
        <v>-399.42281800000001</v>
      </c>
      <c r="H19" s="62">
        <v>607.71500199999991</v>
      </c>
      <c r="I19" s="62">
        <v>-424.62708754666664</v>
      </c>
      <c r="J19" s="62">
        <v>258.41396805128204</v>
      </c>
      <c r="K19" s="62">
        <v>-0.81911089418724281</v>
      </c>
      <c r="L19" s="62">
        <v>0.49848373466682494</v>
      </c>
    </row>
    <row r="20" spans="1:12" x14ac:dyDescent="0.2">
      <c r="A20" s="63">
        <v>12</v>
      </c>
      <c r="B20" s="63">
        <v>-22</v>
      </c>
      <c r="C20" s="61">
        <v>0.57916666666666672</v>
      </c>
      <c r="D20" s="63">
        <v>51.718000000000004</v>
      </c>
      <c r="E20" s="63">
        <v>-16.97</v>
      </c>
      <c r="F20" s="63">
        <v>60.52</v>
      </c>
      <c r="G20" s="62">
        <v>-427.07743000000005</v>
      </c>
      <c r="H20" s="62">
        <v>593.49543200000005</v>
      </c>
      <c r="I20" s="62">
        <v>-443.22693887999998</v>
      </c>
      <c r="J20" s="62">
        <v>245.59703902097885</v>
      </c>
      <c r="K20" s="62">
        <v>-0.85499023703703703</v>
      </c>
      <c r="L20" s="62">
        <v>0.47375972033367836</v>
      </c>
    </row>
    <row r="21" spans="1:12" x14ac:dyDescent="0.2">
      <c r="A21" s="63">
        <v>12</v>
      </c>
      <c r="B21" s="63">
        <v>-20</v>
      </c>
      <c r="C21" s="61">
        <v>0.57916666666666672</v>
      </c>
      <c r="D21" s="63">
        <v>14.375</v>
      </c>
      <c r="E21" s="63">
        <v>-16.55</v>
      </c>
      <c r="F21" s="63">
        <v>58.99</v>
      </c>
      <c r="G21" s="62">
        <v>-416.19210399999997</v>
      </c>
      <c r="H21" s="62">
        <v>578.49133399999994</v>
      </c>
      <c r="I21" s="62">
        <v>-440.65270638000004</v>
      </c>
      <c r="J21" s="62">
        <v>227.32704605128197</v>
      </c>
      <c r="K21" s="62">
        <v>-0.85002451076388896</v>
      </c>
      <c r="L21" s="62">
        <v>0.43851667833966429</v>
      </c>
    </row>
    <row r="22" spans="1:12" x14ac:dyDescent="0.2">
      <c r="A22" s="63">
        <v>12</v>
      </c>
      <c r="B22" s="63">
        <v>-18</v>
      </c>
      <c r="C22" s="61">
        <v>0.57847222222222217</v>
      </c>
      <c r="D22" s="63">
        <v>31.527000000000001</v>
      </c>
      <c r="E22" s="63">
        <v>-15.31</v>
      </c>
      <c r="F22" s="63">
        <v>54.93</v>
      </c>
      <c r="G22" s="62">
        <v>-388.53749199999993</v>
      </c>
      <c r="H22" s="62">
        <v>538.67653799999994</v>
      </c>
      <c r="I22" s="62">
        <v>-416.30336433454545</v>
      </c>
      <c r="J22" s="62">
        <v>195.6546997482518</v>
      </c>
      <c r="K22" s="62">
        <v>-0.80305432934904608</v>
      </c>
      <c r="L22" s="62">
        <v>0.37742033130449809</v>
      </c>
    </row>
    <row r="23" spans="1:12" x14ac:dyDescent="0.2">
      <c r="A23" s="63">
        <v>12</v>
      </c>
      <c r="B23" s="63">
        <v>-16</v>
      </c>
      <c r="C23" s="61">
        <v>0.57777777777777783</v>
      </c>
      <c r="D23" s="63">
        <v>49.476999999999997</v>
      </c>
      <c r="E23" s="63">
        <v>-15.06</v>
      </c>
      <c r="F23" s="63">
        <v>53.2</v>
      </c>
      <c r="G23" s="62">
        <v>-374.02372400000002</v>
      </c>
      <c r="H23" s="62">
        <v>521.71112000000005</v>
      </c>
      <c r="I23" s="62">
        <v>-390.17323288000006</v>
      </c>
      <c r="J23" s="62">
        <v>168.20142021794868</v>
      </c>
      <c r="K23" s="62">
        <v>-0.75264898317901252</v>
      </c>
      <c r="L23" s="62">
        <v>0.32446261616116645</v>
      </c>
    </row>
    <row r="24" spans="1:12" x14ac:dyDescent="0.2">
      <c r="A24" s="63">
        <v>12</v>
      </c>
      <c r="B24" s="63">
        <v>-14</v>
      </c>
      <c r="C24" s="61">
        <v>0.57777777777777783</v>
      </c>
      <c r="D24" s="63">
        <v>7.19</v>
      </c>
      <c r="E24" s="63">
        <v>-14.64</v>
      </c>
      <c r="F24" s="63">
        <v>49.12</v>
      </c>
      <c r="G24" s="62">
        <v>-338.13156799999996</v>
      </c>
      <c r="H24" s="62">
        <v>481.70019199999996</v>
      </c>
      <c r="I24" s="62">
        <v>-354.42371833454547</v>
      </c>
      <c r="J24" s="62">
        <v>133.35604447552447</v>
      </c>
      <c r="K24" s="62">
        <v>-0.6836877282687992</v>
      </c>
      <c r="L24" s="62">
        <v>0.25724545616420619</v>
      </c>
    </row>
    <row r="25" spans="1:12" x14ac:dyDescent="0.2">
      <c r="A25" s="63">
        <v>12</v>
      </c>
      <c r="B25" s="63">
        <v>-12</v>
      </c>
      <c r="C25" s="61">
        <v>0.57708333333333328</v>
      </c>
      <c r="D25" s="63">
        <v>23.355</v>
      </c>
      <c r="E25" s="63">
        <v>-16.97</v>
      </c>
      <c r="F25" s="63">
        <v>46.46</v>
      </c>
      <c r="G25" s="62">
        <v>-289.19663400000002</v>
      </c>
      <c r="H25" s="62">
        <v>455.61463599999996</v>
      </c>
      <c r="I25" s="62">
        <v>-313.82067971333339</v>
      </c>
      <c r="J25" s="62">
        <v>111.44572271794863</v>
      </c>
      <c r="K25" s="62">
        <v>-0.60536396549639926</v>
      </c>
      <c r="L25" s="62">
        <v>0.21498017499604288</v>
      </c>
    </row>
    <row r="26" spans="1:12" x14ac:dyDescent="0.2">
      <c r="A26" s="63">
        <v>12</v>
      </c>
      <c r="B26" s="63">
        <v>-10</v>
      </c>
      <c r="C26" s="61">
        <v>0.57638888888888895</v>
      </c>
      <c r="D26" s="63">
        <v>41.735999999999997</v>
      </c>
      <c r="E26" s="63">
        <v>-19.98</v>
      </c>
      <c r="F26" s="63">
        <v>43.72</v>
      </c>
      <c r="G26" s="62">
        <v>-232.80868399999997</v>
      </c>
      <c r="H26" s="62">
        <v>428.74455199999994</v>
      </c>
      <c r="I26" s="62">
        <v>-255.20990037999997</v>
      </c>
      <c r="J26" s="62">
        <v>80.661170884615387</v>
      </c>
      <c r="K26" s="62">
        <v>-0.49230304857253082</v>
      </c>
      <c r="L26" s="62">
        <v>0.15559639445334758</v>
      </c>
    </row>
    <row r="27" spans="1:12" x14ac:dyDescent="0.2">
      <c r="A27" s="63">
        <v>12</v>
      </c>
      <c r="B27" s="63">
        <v>-8</v>
      </c>
      <c r="C27" s="61">
        <v>0.5756944444444444</v>
      </c>
      <c r="D27" s="63">
        <v>52.976999999999997</v>
      </c>
      <c r="E27" s="63">
        <v>-23.48</v>
      </c>
      <c r="F27" s="63">
        <v>41.54</v>
      </c>
      <c r="G27" s="62">
        <v>-177.10719599999999</v>
      </c>
      <c r="H27" s="62">
        <v>407.36616399999997</v>
      </c>
      <c r="I27" s="62">
        <v>-213.45830087999997</v>
      </c>
      <c r="J27" s="62">
        <v>67.316022717948613</v>
      </c>
      <c r="K27" s="62">
        <v>-0.41176369768518511</v>
      </c>
      <c r="L27" s="62">
        <v>0.12985343888493175</v>
      </c>
    </row>
    <row r="28" spans="1:12" x14ac:dyDescent="0.2">
      <c r="A28" s="63">
        <v>12</v>
      </c>
      <c r="B28" s="63">
        <v>-6</v>
      </c>
      <c r="C28" s="61">
        <v>0.5756944444444444</v>
      </c>
      <c r="D28" s="63">
        <v>12.101000000000001</v>
      </c>
      <c r="E28" s="63">
        <v>-26.26</v>
      </c>
      <c r="F28" s="63">
        <v>39.729999999999997</v>
      </c>
      <c r="G28" s="62">
        <v>-132.09490199999993</v>
      </c>
      <c r="H28" s="62">
        <v>389.61621799999995</v>
      </c>
      <c r="I28" s="62">
        <v>-155.89355888</v>
      </c>
      <c r="J28" s="62">
        <v>46.820228717948737</v>
      </c>
      <c r="K28" s="62">
        <v>-0.30072059969135806</v>
      </c>
      <c r="L28" s="62">
        <v>9.0316799224438152E-2</v>
      </c>
    </row>
    <row r="29" spans="1:12" x14ac:dyDescent="0.2">
      <c r="A29" s="63">
        <v>12</v>
      </c>
      <c r="B29" s="63">
        <v>-4</v>
      </c>
      <c r="C29" s="61">
        <v>0.57499999999999996</v>
      </c>
      <c r="D29" s="63">
        <v>20.623000000000001</v>
      </c>
      <c r="E29" s="63">
        <v>-30.92</v>
      </c>
      <c r="F29" s="63">
        <v>39.56</v>
      </c>
      <c r="G29" s="62">
        <v>-84.729023999999995</v>
      </c>
      <c r="H29" s="62">
        <v>387.949096</v>
      </c>
      <c r="I29" s="62">
        <v>-105.95344838</v>
      </c>
      <c r="J29" s="62">
        <v>38.958604384615342</v>
      </c>
      <c r="K29" s="62">
        <v>-0.20438550999228394</v>
      </c>
      <c r="L29" s="62">
        <v>7.51516288283475E-2</v>
      </c>
    </row>
    <row r="30" spans="1:12" x14ac:dyDescent="0.2">
      <c r="A30" s="63">
        <v>12</v>
      </c>
      <c r="B30" s="63">
        <v>-2</v>
      </c>
      <c r="C30" s="61">
        <v>0.57430555555555551</v>
      </c>
      <c r="D30" s="63">
        <v>37.457999999999998</v>
      </c>
      <c r="E30" s="63">
        <v>-34.229999999999997</v>
      </c>
      <c r="F30" s="63">
        <v>38.700000000000003</v>
      </c>
      <c r="G30" s="62">
        <v>-43.835502000000055</v>
      </c>
      <c r="H30" s="62">
        <v>379.51542000000001</v>
      </c>
      <c r="I30" s="62">
        <v>-59.289633789090914</v>
      </c>
      <c r="J30" s="62">
        <v>28.478915020979059</v>
      </c>
      <c r="K30" s="62">
        <v>-0.1143704355499439</v>
      </c>
      <c r="L30" s="62">
        <v>5.493617866701208E-2</v>
      </c>
    </row>
    <row r="31" spans="1:12" x14ac:dyDescent="0.2">
      <c r="A31" s="63">
        <v>12</v>
      </c>
      <c r="B31" s="63">
        <v>0</v>
      </c>
      <c r="C31" s="61">
        <v>0.57430555555555551</v>
      </c>
      <c r="D31" s="63">
        <v>1.18</v>
      </c>
      <c r="E31" s="63">
        <v>-39.33</v>
      </c>
      <c r="F31" s="63">
        <v>39.08</v>
      </c>
      <c r="G31" s="62">
        <v>2.4516499999999999</v>
      </c>
      <c r="H31" s="62">
        <v>383.24192799999997</v>
      </c>
      <c r="I31" s="62">
        <v>-20.840332546666666</v>
      </c>
      <c r="J31" s="62">
        <v>39.399901384615362</v>
      </c>
      <c r="K31" s="62">
        <v>-4.0201258770576134E-2</v>
      </c>
      <c r="L31" s="62">
        <v>7.6002896189458644E-2</v>
      </c>
    </row>
    <row r="32" spans="1:12" x14ac:dyDescent="0.2">
      <c r="A32" s="63">
        <v>12</v>
      </c>
      <c r="B32" s="63">
        <v>2</v>
      </c>
      <c r="C32" s="61">
        <v>0.55347222222222225</v>
      </c>
      <c r="D32" s="63">
        <v>33.216000000000001</v>
      </c>
      <c r="E32" s="63">
        <v>-45.95</v>
      </c>
      <c r="F32" s="63">
        <v>40.53</v>
      </c>
      <c r="G32" s="62">
        <v>53.151772000000015</v>
      </c>
      <c r="H32" s="62">
        <v>397.46149800000001</v>
      </c>
      <c r="I32" s="62">
        <v>42.959772619999995</v>
      </c>
      <c r="J32" s="62">
        <v>42.088544217948652</v>
      </c>
      <c r="K32" s="62">
        <v>8.286993175154321E-2</v>
      </c>
      <c r="L32" s="62">
        <v>8.1189321408079967E-2</v>
      </c>
    </row>
    <row r="33" spans="1:12" x14ac:dyDescent="0.2">
      <c r="A33" s="63">
        <v>12</v>
      </c>
      <c r="B33" s="63">
        <v>4</v>
      </c>
      <c r="C33" s="61">
        <v>0.5541666666666667</v>
      </c>
      <c r="D33" s="63">
        <v>35.695999999999998</v>
      </c>
      <c r="E33" s="63">
        <v>-51.3</v>
      </c>
      <c r="F33" s="63">
        <v>40.270000000000003</v>
      </c>
      <c r="G33" s="62">
        <v>108.16679799999994</v>
      </c>
      <c r="H33" s="62">
        <v>394.91178200000002</v>
      </c>
      <c r="I33" s="62">
        <v>85.848046210909089</v>
      </c>
      <c r="J33" s="62">
        <v>47.022304111888104</v>
      </c>
      <c r="K33" s="62">
        <v>0.165601940993266</v>
      </c>
      <c r="L33" s="62">
        <v>9.0706605154105141E-2</v>
      </c>
    </row>
    <row r="34" spans="1:12" x14ac:dyDescent="0.2">
      <c r="A34" s="63">
        <v>12</v>
      </c>
      <c r="B34" s="63">
        <v>6</v>
      </c>
      <c r="C34" s="61">
        <v>0.55486111111111114</v>
      </c>
      <c r="D34" s="63">
        <v>18.536999999999999</v>
      </c>
      <c r="E34" s="63">
        <v>-58.38</v>
      </c>
      <c r="F34" s="63">
        <v>41.73</v>
      </c>
      <c r="G34" s="62">
        <v>163.27989000000005</v>
      </c>
      <c r="H34" s="62">
        <v>409.22941799999995</v>
      </c>
      <c r="I34" s="62">
        <v>144.75228061999996</v>
      </c>
      <c r="J34" s="62">
        <v>55.335626384615409</v>
      </c>
      <c r="K34" s="62">
        <v>0.2792289363811728</v>
      </c>
      <c r="L34" s="62">
        <v>0.10674310645180442</v>
      </c>
    </row>
    <row r="35" spans="1:12" x14ac:dyDescent="0.2">
      <c r="A35" s="63">
        <v>12</v>
      </c>
      <c r="B35" s="63">
        <v>8</v>
      </c>
      <c r="C35" s="61">
        <v>0.55555555555555558</v>
      </c>
      <c r="D35" s="63">
        <v>30.34</v>
      </c>
      <c r="E35" s="63">
        <v>-63.35</v>
      </c>
      <c r="F35" s="63">
        <v>43.08</v>
      </c>
      <c r="G35" s="62">
        <v>198.77978200000001</v>
      </c>
      <c r="H35" s="62">
        <v>422.46832799999999</v>
      </c>
      <c r="I35" s="62">
        <v>178.87701984727266</v>
      </c>
      <c r="J35" s="62">
        <v>72.510549020978999</v>
      </c>
      <c r="K35" s="62">
        <v>0.34505597964365869</v>
      </c>
      <c r="L35" s="62">
        <v>0.13987374425343171</v>
      </c>
    </row>
    <row r="36" spans="1:12" x14ac:dyDescent="0.2">
      <c r="A36" s="63">
        <v>12</v>
      </c>
      <c r="B36" s="63">
        <v>10</v>
      </c>
      <c r="C36" s="61">
        <v>0.55625000000000002</v>
      </c>
      <c r="D36" s="63">
        <v>14.884</v>
      </c>
      <c r="E36" s="63">
        <v>-70.209999999999994</v>
      </c>
      <c r="F36" s="63">
        <v>44.69</v>
      </c>
      <c r="G36" s="62">
        <v>250.26443199999994</v>
      </c>
      <c r="H36" s="62">
        <v>438.25695399999995</v>
      </c>
      <c r="I36" s="62">
        <v>235.72483995333334</v>
      </c>
      <c r="J36" s="62">
        <v>86.757607217948703</v>
      </c>
      <c r="K36" s="62">
        <v>0.45471612645318932</v>
      </c>
      <c r="L36" s="62">
        <v>0.16735649540499364</v>
      </c>
    </row>
    <row r="37" spans="1:12" x14ac:dyDescent="0.2">
      <c r="A37" s="63">
        <v>12</v>
      </c>
      <c r="B37" s="63">
        <v>12</v>
      </c>
      <c r="C37" s="61">
        <v>0.55694444444444446</v>
      </c>
      <c r="D37" s="63">
        <v>1.266</v>
      </c>
      <c r="E37" s="63">
        <v>-77.23</v>
      </c>
      <c r="F37" s="63">
        <v>46.56</v>
      </c>
      <c r="G37" s="62">
        <v>300.76842199999999</v>
      </c>
      <c r="H37" s="62">
        <v>456.59529600000002</v>
      </c>
      <c r="I37" s="62">
        <v>283.22815893818176</v>
      </c>
      <c r="J37" s="62">
        <v>108.83954447552452</v>
      </c>
      <c r="K37" s="62">
        <v>0.54635061523569017</v>
      </c>
      <c r="L37" s="62">
        <v>0.20995282499136675</v>
      </c>
    </row>
    <row r="38" spans="1:12" x14ac:dyDescent="0.2">
      <c r="A38" s="63">
        <v>12</v>
      </c>
      <c r="B38" s="63">
        <v>14</v>
      </c>
      <c r="C38" s="61">
        <v>0.55694444444444446</v>
      </c>
      <c r="D38" s="63">
        <v>59.439</v>
      </c>
      <c r="E38" s="63">
        <v>-85.6</v>
      </c>
      <c r="F38" s="63">
        <v>49.31</v>
      </c>
      <c r="G38" s="62">
        <v>355.88151399999992</v>
      </c>
      <c r="H38" s="62">
        <v>483.563446</v>
      </c>
      <c r="I38" s="62">
        <v>337.6458738472727</v>
      </c>
      <c r="J38" s="62">
        <v>131.10052647552448</v>
      </c>
      <c r="K38" s="62">
        <v>0.65132305911896737</v>
      </c>
      <c r="L38" s="62">
        <v>0.25289453409630491</v>
      </c>
    </row>
    <row r="39" spans="1:12" x14ac:dyDescent="0.2">
      <c r="A39" s="63">
        <v>12</v>
      </c>
      <c r="B39" s="63">
        <v>16</v>
      </c>
      <c r="C39" s="61">
        <v>0.55763888888888891</v>
      </c>
      <c r="D39" s="63">
        <v>54.478000000000002</v>
      </c>
      <c r="E39" s="63">
        <v>-90.46</v>
      </c>
      <c r="F39" s="63">
        <v>50.34</v>
      </c>
      <c r="G39" s="62">
        <v>393.44079199999987</v>
      </c>
      <c r="H39" s="62">
        <v>493.664244</v>
      </c>
      <c r="I39" s="62">
        <v>371.07226428666655</v>
      </c>
      <c r="J39" s="62">
        <v>144.27331621794872</v>
      </c>
      <c r="K39" s="62">
        <v>0.71580297894804512</v>
      </c>
      <c r="L39" s="62">
        <v>0.27830500813647518</v>
      </c>
    </row>
    <row r="40" spans="1:12" x14ac:dyDescent="0.2">
      <c r="A40" s="63">
        <v>12</v>
      </c>
      <c r="B40" s="63">
        <v>18</v>
      </c>
      <c r="C40" s="61">
        <v>0.55833333333333335</v>
      </c>
      <c r="D40" s="63">
        <v>35.311999999999998</v>
      </c>
      <c r="E40" s="63">
        <v>-95.27</v>
      </c>
      <c r="F40" s="63">
        <v>51.8</v>
      </c>
      <c r="G40" s="62">
        <v>426.29290199999997</v>
      </c>
      <c r="H40" s="62">
        <v>507.98187999999993</v>
      </c>
      <c r="I40" s="62">
        <v>395.82575711999999</v>
      </c>
      <c r="J40" s="62">
        <v>161.59013738461539</v>
      </c>
      <c r="K40" s="62">
        <v>0.76355277222222229</v>
      </c>
      <c r="L40" s="62">
        <v>0.31170936995489079</v>
      </c>
    </row>
    <row r="41" spans="1:12" x14ac:dyDescent="0.2">
      <c r="A41" s="63">
        <v>12</v>
      </c>
      <c r="B41" s="63">
        <v>20</v>
      </c>
      <c r="C41" s="61">
        <v>0.55902777777777779</v>
      </c>
      <c r="D41" s="63">
        <v>36.241999999999997</v>
      </c>
      <c r="E41" s="63">
        <v>-98.67</v>
      </c>
      <c r="F41" s="63">
        <v>53.38</v>
      </c>
      <c r="G41" s="62">
        <v>444.14091399999995</v>
      </c>
      <c r="H41" s="62">
        <v>523.47630800000002</v>
      </c>
      <c r="I41" s="62">
        <v>419.99085395333327</v>
      </c>
      <c r="J41" s="62">
        <v>178.99685238461529</v>
      </c>
      <c r="K41" s="62">
        <v>0.81016754234825095</v>
      </c>
      <c r="L41" s="62">
        <v>0.34528713808760669</v>
      </c>
    </row>
    <row r="42" spans="1:12" x14ac:dyDescent="0.2">
      <c r="A42" s="63">
        <v>12</v>
      </c>
      <c r="B42" s="63">
        <v>22</v>
      </c>
      <c r="C42" s="61">
        <v>0.55972222222222223</v>
      </c>
      <c r="D42" s="63">
        <v>26.192</v>
      </c>
      <c r="E42" s="63">
        <v>-100.81</v>
      </c>
      <c r="F42" s="63">
        <v>54.63</v>
      </c>
      <c r="G42" s="62">
        <v>452.868788</v>
      </c>
      <c r="H42" s="62">
        <v>535.73455799999999</v>
      </c>
      <c r="I42" s="62">
        <v>432.24910395333336</v>
      </c>
      <c r="J42" s="62">
        <v>192.81598621794865</v>
      </c>
      <c r="K42" s="62">
        <v>0.83381385793467089</v>
      </c>
      <c r="L42" s="62">
        <v>0.37194441785869725</v>
      </c>
    </row>
    <row r="43" spans="1:12" x14ac:dyDescent="0.2">
      <c r="A43" s="63">
        <v>12</v>
      </c>
      <c r="B43" s="63">
        <v>24</v>
      </c>
      <c r="C43" s="61">
        <v>0.56041666666666667</v>
      </c>
      <c r="D43" s="63">
        <v>19.858000000000001</v>
      </c>
      <c r="E43" s="63">
        <v>-102.36</v>
      </c>
      <c r="F43" s="63">
        <v>56.14</v>
      </c>
      <c r="G43" s="62">
        <v>453.26105199999995</v>
      </c>
      <c r="H43" s="62">
        <v>550.54252399999996</v>
      </c>
      <c r="I43" s="62">
        <v>444.41746011999987</v>
      </c>
      <c r="J43" s="62">
        <v>207.68115738461529</v>
      </c>
      <c r="K43" s="62">
        <v>0.85728676720678987</v>
      </c>
      <c r="L43" s="62">
        <v>0.40061951655982891</v>
      </c>
    </row>
    <row r="44" spans="1:12" x14ac:dyDescent="0.2">
      <c r="A44" s="63">
        <v>12</v>
      </c>
      <c r="B44" s="63">
        <v>26</v>
      </c>
      <c r="C44" s="61">
        <v>0.56111111111111112</v>
      </c>
      <c r="D44" s="63">
        <v>5.6509999999999998</v>
      </c>
      <c r="E44" s="63">
        <v>-107.52</v>
      </c>
      <c r="F44" s="63">
        <v>58.53</v>
      </c>
      <c r="G44" s="62">
        <v>480.42533399999991</v>
      </c>
      <c r="H44" s="62">
        <v>573.98029799999995</v>
      </c>
      <c r="I44" s="62">
        <v>443.93158766545446</v>
      </c>
      <c r="J44" s="62">
        <v>225.22605629370628</v>
      </c>
      <c r="K44" s="62">
        <v>0.85634951324354647</v>
      </c>
      <c r="L44" s="62">
        <v>0.43446384315915565</v>
      </c>
    </row>
    <row r="45" spans="1:12" x14ac:dyDescent="0.2">
      <c r="A45" s="63">
        <v>12</v>
      </c>
      <c r="B45" s="63">
        <v>28</v>
      </c>
      <c r="C45" s="61">
        <v>0.56111111111111112</v>
      </c>
      <c r="D45" s="63">
        <v>51.64</v>
      </c>
      <c r="E45" s="63">
        <v>-104.57</v>
      </c>
      <c r="F45" s="63">
        <v>59.65</v>
      </c>
      <c r="G45" s="62">
        <v>440.51247199999995</v>
      </c>
      <c r="H45" s="62">
        <v>584.96368999999993</v>
      </c>
      <c r="I45" s="62">
        <v>424.43651261999992</v>
      </c>
      <c r="J45" s="62">
        <v>234.61661871794877</v>
      </c>
      <c r="K45" s="62">
        <v>0.81874327280092585</v>
      </c>
      <c r="L45" s="62">
        <v>0.45257835400838886</v>
      </c>
    </row>
    <row r="46" spans="1:12" x14ac:dyDescent="0.2">
      <c r="A46" s="63">
        <v>12</v>
      </c>
      <c r="B46" s="63">
        <v>30</v>
      </c>
      <c r="C46" s="61">
        <v>0.56180555555555556</v>
      </c>
      <c r="D46" s="63">
        <v>46.43</v>
      </c>
      <c r="E46" s="63">
        <v>-104.75</v>
      </c>
      <c r="F46" s="63">
        <v>59.62</v>
      </c>
      <c r="G46" s="62">
        <v>442.57185800000002</v>
      </c>
      <c r="H46" s="62">
        <v>584.66949199999999</v>
      </c>
      <c r="I46" s="62">
        <v>410.33135295333324</v>
      </c>
      <c r="J46" s="62">
        <v>236.65148821794878</v>
      </c>
      <c r="K46" s="62">
        <v>0.79153424566615216</v>
      </c>
      <c r="L46" s="62">
        <v>0.45650364239573454</v>
      </c>
    </row>
    <row r="47" spans="1:12" x14ac:dyDescent="0.2">
      <c r="A47" s="63">
        <v>12</v>
      </c>
      <c r="B47" s="63">
        <v>32</v>
      </c>
      <c r="C47" s="61">
        <v>0.56319444444444444</v>
      </c>
      <c r="D47" s="63">
        <v>23.504999999999999</v>
      </c>
      <c r="E47" s="63">
        <v>-102.7</v>
      </c>
      <c r="F47" s="63">
        <v>60.56</v>
      </c>
      <c r="G47" s="62">
        <v>413.25012399999997</v>
      </c>
      <c r="H47" s="62">
        <v>593.88769600000001</v>
      </c>
      <c r="I47" s="62">
        <v>393.26712602909083</v>
      </c>
      <c r="J47" s="62">
        <v>238.84831520279715</v>
      </c>
      <c r="K47" s="62">
        <v>0.75861714125982027</v>
      </c>
      <c r="L47" s="62">
        <v>0.46074134877082784</v>
      </c>
    </row>
    <row r="48" spans="1:12" x14ac:dyDescent="0.2">
      <c r="A48" s="79">
        <v>12</v>
      </c>
      <c r="B48" s="79">
        <v>34</v>
      </c>
      <c r="C48" s="28">
        <v>0.56388888888888888</v>
      </c>
      <c r="D48" s="79">
        <v>6.6310000000000002</v>
      </c>
      <c r="E48" s="79">
        <v>-101.02</v>
      </c>
      <c r="F48" s="79">
        <v>61.41</v>
      </c>
      <c r="G48" s="81">
        <v>388.43942599999997</v>
      </c>
      <c r="H48" s="81">
        <v>602.22330599999998</v>
      </c>
      <c r="I48" s="81">
        <v>372.83745228666658</v>
      </c>
      <c r="J48" s="81">
        <v>254.07454755128197</v>
      </c>
      <c r="K48" s="81">
        <v>0.71920804839248953</v>
      </c>
      <c r="L48" s="81">
        <v>0.49011293894923219</v>
      </c>
    </row>
    <row r="49" spans="1:12" x14ac:dyDescent="0.2">
      <c r="A49" s="63">
        <v>12</v>
      </c>
      <c r="B49" s="63">
        <v>36</v>
      </c>
      <c r="C49" s="61">
        <v>0.56388888888888888</v>
      </c>
      <c r="D49" s="63">
        <v>49.49</v>
      </c>
      <c r="E49" s="63">
        <v>-103.33</v>
      </c>
      <c r="F49" s="63">
        <v>62.97</v>
      </c>
      <c r="G49" s="62">
        <v>395.794376</v>
      </c>
      <c r="H49" s="62">
        <v>617.52160199999992</v>
      </c>
      <c r="I49" s="62">
        <v>368.8219467563635</v>
      </c>
      <c r="J49" s="62">
        <v>265.12108811188796</v>
      </c>
      <c r="K49" s="62">
        <v>0.71146208865039262</v>
      </c>
      <c r="L49" s="62">
        <v>0.51142185206768509</v>
      </c>
    </row>
    <row r="50" spans="1:12" x14ac:dyDescent="0.2">
      <c r="A50" s="63">
        <v>12</v>
      </c>
      <c r="B50" s="63">
        <v>38</v>
      </c>
      <c r="C50" s="61">
        <v>0.56458333333333333</v>
      </c>
      <c r="D50" s="63">
        <v>35.19</v>
      </c>
      <c r="E50" s="63">
        <v>-102.77</v>
      </c>
      <c r="F50" s="63">
        <v>63.6</v>
      </c>
      <c r="G50" s="62">
        <v>384.12452199999996</v>
      </c>
      <c r="H50" s="62">
        <v>623.69975999999997</v>
      </c>
      <c r="I50" s="62">
        <v>362.1177983927272</v>
      </c>
      <c r="J50" s="62">
        <v>275.36452756643359</v>
      </c>
      <c r="K50" s="62">
        <v>0.69852970368967437</v>
      </c>
      <c r="L50" s="62">
        <v>0.5311815732377192</v>
      </c>
    </row>
    <row r="51" spans="1:12" x14ac:dyDescent="0.2">
      <c r="A51" s="63">
        <v>12</v>
      </c>
      <c r="B51" s="63">
        <v>40</v>
      </c>
      <c r="C51" s="61">
        <v>0.56527777777777777</v>
      </c>
      <c r="D51" s="63">
        <v>36.719000000000001</v>
      </c>
      <c r="E51" s="63">
        <v>-102.86</v>
      </c>
      <c r="F51" s="63">
        <v>64.75</v>
      </c>
      <c r="G51" s="62">
        <v>373.72952599999996</v>
      </c>
      <c r="H51" s="62">
        <v>634.97735</v>
      </c>
      <c r="I51" s="62">
        <v>359.72929695333335</v>
      </c>
      <c r="J51" s="62">
        <v>287.59677521794856</v>
      </c>
      <c r="K51" s="62">
        <v>0.6939222549254116</v>
      </c>
      <c r="L51" s="62">
        <v>0.55477772997289465</v>
      </c>
    </row>
    <row r="52" spans="1:12" x14ac:dyDescent="0.2">
      <c r="C52" s="9"/>
      <c r="G52" s="22"/>
      <c r="H52" s="22"/>
      <c r="I52" s="22"/>
      <c r="J52" s="22"/>
      <c r="K52" s="22"/>
      <c r="L52" s="22"/>
    </row>
    <row r="53" spans="1:12" x14ac:dyDescent="0.2">
      <c r="C53" s="9"/>
      <c r="G53" s="22"/>
      <c r="H53" s="22"/>
      <c r="I53" s="22"/>
      <c r="J53" s="22"/>
      <c r="K53" s="22"/>
      <c r="L53" s="22"/>
    </row>
    <row r="54" spans="1:12" x14ac:dyDescent="0.2">
      <c r="C54" s="28"/>
      <c r="G54" s="22"/>
      <c r="H54" s="22"/>
      <c r="I54" s="22"/>
      <c r="J54" s="22"/>
      <c r="K54" s="22"/>
      <c r="L54" s="22"/>
    </row>
    <row r="55" spans="1:12" x14ac:dyDescent="0.2">
      <c r="C55" s="9"/>
      <c r="G55" s="22"/>
      <c r="H55" s="22"/>
      <c r="I55" s="22"/>
      <c r="J55" s="22"/>
      <c r="K55" s="22"/>
      <c r="L55" s="22"/>
    </row>
    <row r="56" spans="1:12" x14ac:dyDescent="0.2">
      <c r="C56" s="9"/>
      <c r="G56" s="22"/>
      <c r="H56" s="22"/>
      <c r="I56" s="22"/>
      <c r="J56" s="22"/>
      <c r="K56" s="22"/>
      <c r="L56" s="22"/>
    </row>
    <row r="57" spans="1:12" x14ac:dyDescent="0.2">
      <c r="C57" s="9"/>
      <c r="G57" s="22"/>
      <c r="H57" s="22"/>
      <c r="I57" s="22"/>
      <c r="J57" s="22"/>
      <c r="K57" s="22"/>
      <c r="L57" s="22"/>
    </row>
    <row r="58" spans="1:12" x14ac:dyDescent="0.2">
      <c r="C58" s="9"/>
      <c r="G58" s="22"/>
      <c r="H58" s="22"/>
      <c r="I58" s="22"/>
      <c r="J58" s="22"/>
      <c r="K58" s="22"/>
      <c r="L58" s="22"/>
    </row>
    <row r="59" spans="1:12" x14ac:dyDescent="0.2">
      <c r="C59" s="9"/>
      <c r="G59" s="22"/>
      <c r="H59" s="22"/>
      <c r="I59" s="22"/>
      <c r="J59" s="22"/>
      <c r="K59" s="22"/>
      <c r="L59" s="22"/>
    </row>
    <row r="60" spans="1:12" x14ac:dyDescent="0.2">
      <c r="C60" s="9"/>
      <c r="G60" s="22"/>
      <c r="H60" s="22"/>
      <c r="I60" s="22"/>
      <c r="J60" s="22"/>
      <c r="K60" s="22"/>
      <c r="L60" s="22"/>
    </row>
    <row r="61" spans="1:12" x14ac:dyDescent="0.2">
      <c r="C61" s="9"/>
      <c r="G61" s="22"/>
      <c r="H61" s="22"/>
      <c r="I61" s="22"/>
      <c r="J61" s="22"/>
      <c r="K61" s="22"/>
      <c r="L61" s="22"/>
    </row>
    <row r="62" spans="1:12" x14ac:dyDescent="0.2">
      <c r="C62" s="9"/>
      <c r="G62" s="22"/>
      <c r="H62" s="22"/>
      <c r="I62" s="22"/>
      <c r="J62" s="22"/>
      <c r="K62" s="22"/>
      <c r="L62" s="22"/>
    </row>
    <row r="63" spans="1:12" x14ac:dyDescent="0.2">
      <c r="C63" s="9"/>
      <c r="G63" s="22"/>
      <c r="H63" s="22"/>
      <c r="I63" s="22"/>
      <c r="J63" s="22"/>
      <c r="K63" s="22"/>
      <c r="L63" s="22"/>
    </row>
    <row r="64" spans="1:12" x14ac:dyDescent="0.2">
      <c r="C64" s="9"/>
      <c r="G64" s="22"/>
      <c r="H64" s="22"/>
      <c r="I64" s="22"/>
      <c r="J64" s="22"/>
      <c r="K64" s="22"/>
      <c r="L64" s="22"/>
    </row>
    <row r="65" spans="3:12" x14ac:dyDescent="0.2">
      <c r="C65" s="9"/>
      <c r="G65" s="22"/>
      <c r="H65" s="22"/>
      <c r="I65" s="22"/>
      <c r="J65" s="22"/>
      <c r="K65" s="22"/>
      <c r="L65" s="22"/>
    </row>
    <row r="66" spans="3:12" x14ac:dyDescent="0.2">
      <c r="C66" s="9"/>
      <c r="G66" s="22"/>
      <c r="H66" s="22"/>
      <c r="I66" s="22"/>
      <c r="J66" s="22"/>
      <c r="K66" s="22"/>
      <c r="L66" s="22"/>
    </row>
    <row r="67" spans="3:12" x14ac:dyDescent="0.2">
      <c r="C67" s="9"/>
      <c r="G67" s="22"/>
      <c r="H67" s="22"/>
      <c r="I67" s="22"/>
      <c r="J67" s="22"/>
      <c r="K67" s="22"/>
      <c r="L67" s="22"/>
    </row>
    <row r="68" spans="3:12" x14ac:dyDescent="0.2">
      <c r="C68" s="9"/>
      <c r="G68" s="22"/>
      <c r="H68" s="22"/>
      <c r="I68" s="22"/>
      <c r="J68" s="22"/>
      <c r="K68" s="22"/>
      <c r="L68" s="22"/>
    </row>
    <row r="69" spans="3:12" x14ac:dyDescent="0.2">
      <c r="C69" s="9"/>
      <c r="G69" s="22"/>
      <c r="H69" s="22"/>
      <c r="I69" s="22"/>
      <c r="J69" s="22"/>
      <c r="K69" s="22"/>
      <c r="L69" s="22"/>
    </row>
    <row r="70" spans="3:12" x14ac:dyDescent="0.2">
      <c r="C70" s="9"/>
      <c r="G70" s="22"/>
      <c r="H70" s="22"/>
      <c r="I70" s="22"/>
      <c r="J70" s="22"/>
      <c r="K70" s="22"/>
      <c r="L70" s="22"/>
    </row>
    <row r="71" spans="3:12" x14ac:dyDescent="0.2">
      <c r="C71" s="9"/>
      <c r="G71" s="22"/>
      <c r="H71" s="22"/>
      <c r="I71" s="22"/>
      <c r="J71" s="22"/>
      <c r="K71" s="22"/>
      <c r="L71" s="22"/>
    </row>
    <row r="72" spans="3:12" x14ac:dyDescent="0.2">
      <c r="C72" s="9"/>
      <c r="G72" s="22"/>
      <c r="H72" s="22"/>
      <c r="I72" s="22"/>
      <c r="J72" s="22"/>
      <c r="K72" s="22"/>
      <c r="L72" s="22"/>
    </row>
    <row r="73" spans="3:12" x14ac:dyDescent="0.2">
      <c r="C73" s="9"/>
      <c r="G73" s="22"/>
      <c r="H73" s="22"/>
      <c r="I73" s="22"/>
      <c r="J73" s="22"/>
      <c r="K73" s="22"/>
      <c r="L73" s="22"/>
    </row>
    <row r="74" spans="3:12" x14ac:dyDescent="0.2">
      <c r="C74" s="9"/>
      <c r="G74" s="22"/>
      <c r="H74" s="22"/>
      <c r="I74" s="22"/>
      <c r="J74" s="22"/>
      <c r="K74" s="22"/>
      <c r="L74" s="22"/>
    </row>
    <row r="75" spans="3:12" x14ac:dyDescent="0.2">
      <c r="C75" s="9"/>
      <c r="G75" s="22"/>
      <c r="H75" s="22"/>
      <c r="I75" s="22"/>
      <c r="J75" s="22"/>
      <c r="K75" s="22"/>
      <c r="L75" s="22"/>
    </row>
    <row r="76" spans="3:12" x14ac:dyDescent="0.2">
      <c r="C76" s="9"/>
      <c r="G76" s="22"/>
      <c r="H76" s="22"/>
      <c r="I76" s="22"/>
      <c r="J76" s="22"/>
      <c r="K76" s="22"/>
      <c r="L76" s="22"/>
    </row>
    <row r="77" spans="3:12" x14ac:dyDescent="0.2">
      <c r="C77" s="9"/>
      <c r="G77" s="22"/>
      <c r="H77" s="22"/>
      <c r="I77" s="22"/>
      <c r="J77" s="22"/>
      <c r="K77" s="22"/>
      <c r="L77" s="22"/>
    </row>
    <row r="78" spans="3:12" x14ac:dyDescent="0.2">
      <c r="C78" s="9"/>
      <c r="G78" s="22"/>
      <c r="H78" s="22"/>
      <c r="I78" s="22"/>
      <c r="J78" s="22"/>
      <c r="K78" s="22"/>
      <c r="L78" s="22"/>
    </row>
    <row r="79" spans="3:12" x14ac:dyDescent="0.2">
      <c r="C79" s="9"/>
      <c r="G79" s="22"/>
      <c r="H79" s="22"/>
      <c r="I79" s="22"/>
      <c r="J79" s="22"/>
      <c r="K79" s="22"/>
      <c r="L79" s="22"/>
    </row>
    <row r="80" spans="3:12" x14ac:dyDescent="0.2">
      <c r="C80" s="9"/>
      <c r="G80" s="22"/>
      <c r="H80" s="22"/>
      <c r="I80" s="22"/>
      <c r="J80" s="22"/>
      <c r="K80" s="22"/>
      <c r="L80" s="22"/>
    </row>
    <row r="81" spans="3:12" x14ac:dyDescent="0.2">
      <c r="C81" s="9"/>
      <c r="G81" s="22"/>
      <c r="H81" s="22"/>
      <c r="I81" s="22"/>
      <c r="J81" s="22"/>
      <c r="K81" s="22"/>
      <c r="L81" s="22"/>
    </row>
    <row r="82" spans="3:12" x14ac:dyDescent="0.2">
      <c r="C82" s="9"/>
      <c r="G82" s="22"/>
      <c r="H82" s="22"/>
      <c r="I82" s="22"/>
      <c r="J82" s="22"/>
      <c r="K82" s="22"/>
      <c r="L82" s="22"/>
    </row>
    <row r="83" spans="3:12" x14ac:dyDescent="0.2">
      <c r="C83" s="9"/>
      <c r="G83" s="22"/>
      <c r="H83" s="22"/>
      <c r="I83" s="22"/>
      <c r="J83" s="22"/>
      <c r="K83" s="22"/>
      <c r="L83" s="22"/>
    </row>
    <row r="84" spans="3:12" x14ac:dyDescent="0.2">
      <c r="C84" s="9"/>
      <c r="G84" s="22"/>
      <c r="H84" s="22"/>
      <c r="I84" s="22"/>
      <c r="J84" s="22"/>
      <c r="K84" s="22"/>
      <c r="L84" s="22"/>
    </row>
    <row r="85" spans="3:12" x14ac:dyDescent="0.2">
      <c r="C85" s="9"/>
      <c r="G85" s="22"/>
      <c r="H85" s="22"/>
      <c r="I85" s="22"/>
      <c r="J85" s="22"/>
      <c r="K85" s="22"/>
      <c r="L85" s="22"/>
    </row>
    <row r="86" spans="3:12" x14ac:dyDescent="0.2">
      <c r="C86" s="9"/>
      <c r="G86" s="22"/>
      <c r="H86" s="22"/>
      <c r="I86" s="22"/>
      <c r="J86" s="22"/>
      <c r="K86" s="22"/>
      <c r="L86" s="22"/>
    </row>
    <row r="87" spans="3:12" x14ac:dyDescent="0.2">
      <c r="C87" s="9"/>
      <c r="G87" s="22"/>
      <c r="H87" s="22"/>
      <c r="I87" s="22"/>
      <c r="J87" s="22"/>
      <c r="K87" s="22"/>
      <c r="L87" s="22"/>
    </row>
    <row r="88" spans="3:12" x14ac:dyDescent="0.2">
      <c r="C88" s="9"/>
      <c r="G88" s="22"/>
      <c r="H88" s="22"/>
      <c r="I88" s="22"/>
      <c r="J88" s="22"/>
      <c r="K88" s="22"/>
      <c r="L88" s="22"/>
    </row>
    <row r="89" spans="3:12" x14ac:dyDescent="0.2">
      <c r="C89" s="9"/>
      <c r="G89" s="22"/>
      <c r="H89" s="22"/>
      <c r="I89" s="22"/>
      <c r="J89" s="22"/>
      <c r="K89" s="22"/>
      <c r="L89" s="22"/>
    </row>
    <row r="90" spans="3:12" x14ac:dyDescent="0.2">
      <c r="C90" s="9"/>
      <c r="G90" s="22"/>
      <c r="H90" s="22"/>
      <c r="I90" s="22"/>
      <c r="J90" s="22"/>
      <c r="K90" s="22"/>
      <c r="L90" s="22"/>
    </row>
    <row r="91" spans="3:12" x14ac:dyDescent="0.2">
      <c r="C91" s="9"/>
      <c r="G91" s="22"/>
      <c r="H91" s="22"/>
      <c r="I91" s="22"/>
      <c r="J91" s="22"/>
      <c r="K91" s="22"/>
      <c r="L91" s="22"/>
    </row>
    <row r="92" spans="3:12" x14ac:dyDescent="0.2">
      <c r="C92" s="9"/>
      <c r="G92" s="22"/>
      <c r="H92" s="22"/>
      <c r="I92" s="22"/>
      <c r="J92" s="22"/>
      <c r="K92" s="22"/>
      <c r="L92" s="22"/>
    </row>
    <row r="93" spans="3:12" x14ac:dyDescent="0.2">
      <c r="C93" s="9"/>
      <c r="G93" s="22"/>
      <c r="H93" s="22"/>
      <c r="I93" s="22"/>
      <c r="J93" s="22"/>
      <c r="K93" s="22"/>
      <c r="L93" s="22"/>
    </row>
    <row r="94" spans="3:12" x14ac:dyDescent="0.2">
      <c r="C94" s="9"/>
      <c r="G94" s="22"/>
      <c r="H94" s="22"/>
      <c r="I94" s="22"/>
      <c r="J94" s="22"/>
      <c r="K94" s="22"/>
      <c r="L94" s="22"/>
    </row>
  </sheetData>
  <sortState ref="A11:L56">
    <sortCondition ref="B11:B56"/>
  </sortState>
  <mergeCells count="1">
    <mergeCell ref="C9:D9"/>
  </mergeCells>
  <pageMargins left="0.25" right="0.25" top="0.75" bottom="0.75" header="0.3" footer="0.3"/>
  <pageSetup paperSize="9" scale="95" orientation="landscape" r:id="rId1"/>
  <headerFooter>
    <oddHeader>&amp;CANIPROP GbR
Messprotokoll und Auswertung für Waage KWK3&amp;RMessung vom 13.01.2018</oddHeader>
    <oddFooter>&amp;LSeite &amp;P</oddFooter>
  </headerFooter>
  <rowBreaks count="4" manualBreakCount="4">
    <brk id="35" max="11" man="1"/>
    <brk id="51" max="11" man="1"/>
    <brk id="89" max="11" man="1"/>
    <brk id="127" max="11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Messung</vt:lpstr>
      <vt:lpstr>Auswertung</vt:lpstr>
      <vt:lpstr>Auswertung!Druckbereich</vt:lpstr>
      <vt:lpstr>Messung!Druckbereich</vt:lpstr>
    </vt:vector>
  </TitlesOfParts>
  <Company>ANIPROP GbR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Send</dc:creator>
  <cp:lastModifiedBy>W. Send</cp:lastModifiedBy>
  <cp:lastPrinted>2018-02-19T19:36:49Z</cp:lastPrinted>
  <dcterms:created xsi:type="dcterms:W3CDTF">2017-03-04T22:22:02Z</dcterms:created>
  <dcterms:modified xsi:type="dcterms:W3CDTF">2018-02-19T19:37:33Z</dcterms:modified>
</cp:coreProperties>
</file>